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arlette.FDC52\Downloads\"/>
    </mc:Choice>
  </mc:AlternateContent>
  <xr:revisionPtr revIDLastSave="0" documentId="13_ncr:1_{B5748E6F-4EDD-438C-BCA0-80E6AA7CE7ED}" xr6:coauthVersionLast="36" xr6:coauthVersionMax="36" xr10:uidLastSave="{00000000-0000-0000-0000-000000000000}"/>
  <bookViews>
    <workbookView xWindow="0" yWindow="0" windowWidth="22560" windowHeight="9810" xr2:uid="{00000000-000D-0000-FFFF-FFFF00000000}"/>
  </bookViews>
  <sheets>
    <sheet name="CALCUL DE VOTRE CDG et COUT SAI" sheetId="2" r:id="rId1"/>
    <sheet name="CONTRIBUTION SAI par ZONE" sheetId="1" r:id="rId2"/>
  </sheets>
  <calcPr calcId="191029"/>
</workbook>
</file>

<file path=xl/calcChain.xml><?xml version="1.0" encoding="utf-8"?>
<calcChain xmlns="http://schemas.openxmlformats.org/spreadsheetml/2006/main">
  <c r="J14" i="2" l="1"/>
  <c r="J21" i="2" l="1"/>
  <c r="C21" i="2"/>
  <c r="E21" i="2" s="1"/>
  <c r="L21" i="2" s="1"/>
  <c r="C14" i="2"/>
  <c r="E14" i="2" l="1"/>
  <c r="L14" i="2" s="1"/>
</calcChain>
</file>

<file path=xl/sharedStrings.xml><?xml version="1.0" encoding="utf-8"?>
<sst xmlns="http://schemas.openxmlformats.org/spreadsheetml/2006/main" count="112" uniqueCount="61">
  <si>
    <t>zone</t>
  </si>
  <si>
    <t>ARC CARREFOUR</t>
  </si>
  <si>
    <t>ARC DANCEVOIR</t>
  </si>
  <si>
    <t>ARC GIC</t>
  </si>
  <si>
    <t>ARC ORMANCEY</t>
  </si>
  <si>
    <t>AUBERIVE</t>
  </si>
  <si>
    <t>BOLOGNE</t>
  </si>
  <si>
    <t>CHOIX DE VOTRE ZONE</t>
  </si>
  <si>
    <t>indiquer votre zone ici -&gt;</t>
  </si>
  <si>
    <t>calcul automatique</t>
  </si>
  <si>
    <t>BOURBONNE</t>
  </si>
  <si>
    <t>BOURMONT</t>
  </si>
  <si>
    <t>CHANCENAY</t>
  </si>
  <si>
    <t>CHAUMONT</t>
  </si>
  <si>
    <t>CIREY/BLAISE</t>
  </si>
  <si>
    <t>CORGEBIN</t>
  </si>
  <si>
    <t>ECOT</t>
  </si>
  <si>
    <t>ENCLOS</t>
  </si>
  <si>
    <t>FAYL BILLOT</t>
  </si>
  <si>
    <t>JOINVILLE</t>
  </si>
  <si>
    <t>LANGRES</t>
  </si>
  <si>
    <t>LE VAL</t>
  </si>
  <si>
    <t>LES DHUITS - BOIS GENARD / ORGES</t>
  </si>
  <si>
    <t>L'ETOILE -27</t>
  </si>
  <si>
    <t>L'ETOILE -VOIVRES</t>
  </si>
  <si>
    <t>LIFFOL</t>
  </si>
  <si>
    <t>LIFFOL-ILLOUD</t>
  </si>
  <si>
    <t>MOIRON</t>
  </si>
  <si>
    <t>MONTIGNY-37</t>
  </si>
  <si>
    <t>MONTIGNY -52-54</t>
  </si>
  <si>
    <t>NOGENT</t>
  </si>
  <si>
    <t>ORMOY</t>
  </si>
  <si>
    <t>POISSONS - CHEVILLON</t>
  </si>
  <si>
    <t>POISSONS - GIC</t>
  </si>
  <si>
    <t>VILLARS EN AZOIS</t>
  </si>
  <si>
    <t>LES DHUITS - 31</t>
  </si>
  <si>
    <t>LE DER - HORRE</t>
  </si>
  <si>
    <t>LE DER - HERONNE</t>
  </si>
  <si>
    <t>LE DER - GRAND DER</t>
  </si>
  <si>
    <t>LE DER - ANGLUS</t>
  </si>
  <si>
    <t>POISSONS - CUL DU CERF</t>
  </si>
  <si>
    <t>LES DHUITS - CIRFONTAINES</t>
  </si>
  <si>
    <t>LES DHUITS - BOIS DES TEMPLIERS</t>
  </si>
  <si>
    <t>COUT DE LA CONTRIBUTION PROPOSITION 1</t>
  </si>
  <si>
    <r>
      <t xml:space="preserve">COUT TOTAL
ATTRIBUTION SANGLIER 
</t>
    </r>
    <r>
      <rPr>
        <b/>
        <u/>
        <sz val="14"/>
        <color indexed="8"/>
        <rFont val="Calibri"/>
        <family val="2"/>
      </rPr>
      <t>SAISON 2016/2017</t>
    </r>
  </si>
  <si>
    <r>
      <t>NB : POURQUOI MA CONTRIBUTION EST A 0 € ?</t>
    </r>
    <r>
      <rPr>
        <sz val="10"/>
        <color indexed="8"/>
        <rFont val="Calibri"/>
        <family val="2"/>
      </rPr>
      <t xml:space="preserve">
CERTAINES ZONES COUVRENT LES DEPENSES AVEC UNIQUEMENT LES VENTES DE BRACELETS
CES ZONES N'ONT, DANS CE CAS, PAS DE CONTRIBUTION</t>
    </r>
  </si>
  <si>
    <t>Contribution SAI</t>
  </si>
  <si>
    <t>indiquer votre nb de bracelets ici -&gt;</t>
  </si>
  <si>
    <t>COUT DE LA CONTRIBUTION  PROPOSITION 2</t>
  </si>
  <si>
    <t>COUT DE LA CONTRIBUTION DEGATS
proposition 1</t>
  </si>
  <si>
    <t>COUT DE LA CONTRIBUTION DEGATS
proposition 2</t>
  </si>
  <si>
    <r>
      <rPr>
        <b/>
        <sz val="14"/>
        <color indexed="8"/>
        <rFont val="Calibri"/>
        <family val="2"/>
      </rPr>
      <t>Le solde négatif par zone</t>
    </r>
    <r>
      <rPr>
        <sz val="14"/>
        <color indexed="8"/>
        <rFont val="Calibri"/>
        <family val="2"/>
      </rPr>
      <t xml:space="preserve"> (dépenses non payées en totalité par les bracelets) </t>
    </r>
    <r>
      <rPr>
        <b/>
        <sz val="14"/>
        <color indexed="8"/>
        <rFont val="Calibri"/>
        <family val="2"/>
      </rPr>
      <t>sera couvert par une contribution dégâts de gibier.</t>
    </r>
    <r>
      <rPr>
        <sz val="14"/>
        <color indexed="8"/>
        <rFont val="Calibri"/>
        <family val="2"/>
      </rPr>
      <t xml:space="preserve">
Cette contribution est liée à la surface du territoire chassé de la saison 2019/2020 et aux attributions 2017/2018 de ce territoire (année des dégats pris en compte).</t>
    </r>
  </si>
  <si>
    <r>
      <t xml:space="preserve">NB DE BRACELETS EN ATTRIBUTION </t>
    </r>
    <r>
      <rPr>
        <b/>
        <u/>
        <sz val="16"/>
        <color indexed="10"/>
        <rFont val="Calibri"/>
        <family val="2"/>
      </rPr>
      <t>SAISON 2021/2022</t>
    </r>
  </si>
  <si>
    <r>
      <t>PROPOSITION 1</t>
    </r>
    <r>
      <rPr>
        <sz val="11"/>
        <color theme="1"/>
        <rFont val="Calibri"/>
        <family val="2"/>
        <scheme val="minor"/>
      </rPr>
      <t xml:space="preserve">
TGG 5 €
Bracelet SAI 30€</t>
    </r>
  </si>
  <si>
    <r>
      <t>PROPOSITION 2</t>
    </r>
    <r>
      <rPr>
        <sz val="11"/>
        <color theme="1"/>
        <rFont val="Calibri"/>
        <family val="2"/>
        <scheme val="minor"/>
      </rPr>
      <t xml:space="preserve">
TGG 5€
Bracelet SAI 40 €</t>
    </r>
  </si>
  <si>
    <r>
      <t>PROPOSITION 1</t>
    </r>
    <r>
      <rPr>
        <sz val="11"/>
        <color theme="1"/>
        <rFont val="Calibri"/>
        <family val="2"/>
        <scheme val="minor"/>
      </rPr>
      <t xml:space="preserve">
TGG 5 €
Bracelet SAI 30 €</t>
    </r>
  </si>
  <si>
    <t>BUDGET 2023/24</t>
  </si>
  <si>
    <r>
      <t xml:space="preserve">NB DE BRACELETS EN ATTRIBUTION </t>
    </r>
    <r>
      <rPr>
        <b/>
        <u/>
        <sz val="14"/>
        <color indexed="8"/>
        <rFont val="Calibri"/>
        <family val="2"/>
      </rPr>
      <t>SAISON 2023/2024</t>
    </r>
  </si>
  <si>
    <t>NB DE BRACELETS EN ATTRIBUTION SAISON 2023/2024</t>
  </si>
  <si>
    <r>
      <t xml:space="preserve">COUT BRACELETS SANGLIER (30€)
</t>
    </r>
    <r>
      <rPr>
        <b/>
        <u/>
        <sz val="14"/>
        <color indexed="8"/>
        <rFont val="Calibri"/>
        <family val="2"/>
      </rPr>
      <t>SAISON 2023/2024</t>
    </r>
  </si>
  <si>
    <r>
      <t xml:space="preserve">COUT BRACELETS SANGLIER (40€)
</t>
    </r>
    <r>
      <rPr>
        <b/>
        <u/>
        <sz val="14"/>
        <color indexed="8"/>
        <rFont val="Calibri"/>
        <family val="2"/>
      </rPr>
      <t>SAISON 2023/2024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</si>
</sst>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\ &quot;€&quot;_-;\-* #,##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i/>
      <sz val="10"/>
      <color indexed="8"/>
      <name val="Calibri"/>
      <family val="2"/>
    </font>
    <font>
      <i/>
      <sz val="11"/>
      <color indexed="8"/>
      <name val="Calibri"/>
      <family val="2"/>
    </font>
    <font>
      <i/>
      <sz val="9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b/>
      <u/>
      <sz val="14"/>
      <color indexed="8"/>
      <name val="Calibri"/>
      <family val="2"/>
    </font>
    <font>
      <b/>
      <u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u/>
      <sz val="16"/>
      <color indexed="10"/>
      <name val="Calibri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</cellStyleXfs>
  <cellXfs count="52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Protection="1"/>
    <xf numFmtId="0" fontId="0" fillId="0" borderId="0" xfId="0" applyProtection="1"/>
    <xf numFmtId="0" fontId="0" fillId="3" borderId="1" xfId="0" applyFill="1" applyBorder="1" applyAlignment="1" applyProtection="1">
      <alignment vertical="center"/>
    </xf>
    <xf numFmtId="0" fontId="6" fillId="4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 wrapText="1"/>
    </xf>
    <xf numFmtId="0" fontId="2" fillId="5" borderId="0" xfId="0" applyFont="1" applyFill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6" fillId="5" borderId="0" xfId="0" applyFont="1" applyFill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/>
    </xf>
    <xf numFmtId="164" fontId="2" fillId="5" borderId="0" xfId="0" applyNumberFormat="1" applyFont="1" applyFill="1" applyAlignment="1" applyProtection="1">
      <alignment horizontal="center" vertical="center"/>
    </xf>
    <xf numFmtId="164" fontId="7" fillId="5" borderId="7" xfId="0" applyNumberFormat="1" applyFont="1" applyFill="1" applyBorder="1" applyAlignment="1" applyProtection="1">
      <alignment horizontal="center" vertical="center"/>
    </xf>
    <xf numFmtId="164" fontId="6" fillId="5" borderId="8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/>
    </xf>
    <xf numFmtId="0" fontId="6" fillId="6" borderId="0" xfId="0" applyFont="1" applyFill="1" applyAlignment="1" applyProtection="1">
      <alignment horizontal="center" vertical="center" wrapText="1"/>
    </xf>
    <xf numFmtId="164" fontId="6" fillId="6" borderId="8" xfId="0" applyNumberFormat="1" applyFont="1" applyFill="1" applyBorder="1" applyAlignment="1" applyProtection="1">
      <alignment horizontal="center" vertical="center"/>
    </xf>
    <xf numFmtId="0" fontId="2" fillId="7" borderId="8" xfId="0" applyFont="1" applyFill="1" applyBorder="1" applyAlignment="1" applyProtection="1">
      <alignment horizontal="center" vertical="center"/>
      <protection locked="0"/>
    </xf>
    <xf numFmtId="44" fontId="0" fillId="2" borderId="0" xfId="0" applyNumberFormat="1" applyFill="1"/>
    <xf numFmtId="44" fontId="0" fillId="9" borderId="1" xfId="0" applyNumberFormat="1" applyFill="1" applyBorder="1" applyAlignment="1">
      <alignment vertical="center"/>
    </xf>
    <xf numFmtId="44" fontId="0" fillId="10" borderId="1" xfId="0" applyNumberFormat="1" applyFill="1" applyBorder="1" applyAlignment="1">
      <alignment vertical="center"/>
    </xf>
    <xf numFmtId="0" fontId="10" fillId="9" borderId="0" xfId="0" applyFont="1" applyFill="1" applyBorder="1" applyAlignment="1" applyProtection="1">
      <alignment vertical="center" wrapText="1"/>
    </xf>
    <xf numFmtId="0" fontId="2" fillId="9" borderId="0" xfId="0" applyFont="1" applyFill="1" applyAlignment="1" applyProtection="1">
      <alignment horizontal="center" vertical="center" wrapText="1"/>
    </xf>
    <xf numFmtId="164" fontId="2" fillId="9" borderId="0" xfId="0" applyNumberFormat="1" applyFont="1" applyFill="1" applyAlignment="1" applyProtection="1">
      <alignment horizontal="center" vertical="center"/>
    </xf>
    <xf numFmtId="0" fontId="7" fillId="9" borderId="5" xfId="0" applyFont="1" applyFill="1" applyBorder="1" applyAlignment="1" applyProtection="1">
      <alignment horizontal="center" vertical="center" wrapText="1"/>
    </xf>
    <xf numFmtId="164" fontId="7" fillId="9" borderId="7" xfId="0" applyNumberFormat="1" applyFont="1" applyFill="1" applyBorder="1" applyAlignment="1" applyProtection="1">
      <alignment horizontal="center" vertical="center"/>
    </xf>
    <xf numFmtId="0" fontId="16" fillId="2" borderId="0" xfId="0" applyFont="1" applyFill="1"/>
    <xf numFmtId="44" fontId="0" fillId="10" borderId="0" xfId="0" applyNumberFormat="1" applyFill="1"/>
    <xf numFmtId="0" fontId="1" fillId="11" borderId="1" xfId="0" applyFont="1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0" fillId="2" borderId="0" xfId="0" applyFill="1" applyAlignment="1" applyProtection="1">
      <alignment horizontal="right"/>
    </xf>
    <xf numFmtId="0" fontId="6" fillId="12" borderId="0" xfId="0" applyFont="1" applyFill="1" applyAlignment="1" applyProtection="1">
      <alignment horizontal="center" vertical="center" wrapText="1"/>
    </xf>
    <xf numFmtId="165" fontId="2" fillId="12" borderId="8" xfId="1" applyNumberFormat="1" applyFont="1" applyFill="1" applyBorder="1" applyAlignment="1" applyProtection="1">
      <alignment horizontal="center" vertical="center"/>
    </xf>
    <xf numFmtId="0" fontId="6" fillId="13" borderId="0" xfId="0" applyFont="1" applyFill="1" applyAlignment="1" applyProtection="1">
      <alignment horizontal="center" vertical="center" wrapText="1"/>
    </xf>
    <xf numFmtId="165" fontId="2" fillId="13" borderId="8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0" fillId="2" borderId="0" xfId="0" applyFill="1" applyAlignment="1" applyProtection="1">
      <alignment horizontal="left" vertical="center" wrapText="1"/>
    </xf>
    <xf numFmtId="0" fontId="12" fillId="2" borderId="0" xfId="0" applyFont="1" applyFill="1" applyAlignment="1" applyProtection="1">
      <alignment horizontal="left" wrapText="1"/>
    </xf>
    <xf numFmtId="0" fontId="13" fillId="2" borderId="0" xfId="0" applyFont="1" applyFill="1" applyAlignment="1" applyProtection="1">
      <alignment horizontal="left" wrapText="1"/>
    </xf>
    <xf numFmtId="0" fontId="0" fillId="8" borderId="0" xfId="0" applyFill="1" applyBorder="1" applyAlignment="1">
      <alignment horizontal="center" vertical="center"/>
    </xf>
  </cellXfs>
  <cellStyles count="4">
    <cellStyle name="Euro" xfId="1" xr:uid="{00000000-0005-0000-0000-000000000000}"/>
    <cellStyle name="Milliers 3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438150</xdr:colOff>
      <xdr:row>1</xdr:row>
      <xdr:rowOff>19050</xdr:rowOff>
    </xdr:to>
    <xdr:pic>
      <xdr:nvPicPr>
        <xdr:cNvPr id="1076" name="Image 2" descr="Logo FDC52 N&amp;B">
          <a:extLst>
            <a:ext uri="{FF2B5EF4-FFF2-40B4-BE49-F238E27FC236}">
              <a16:creationId xmlns:a16="http://schemas.microsoft.com/office/drawing/2014/main" id="{38B3622B-424B-460B-B3A1-A6F898929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780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indexed="13"/>
    <pageSetUpPr fitToPage="1"/>
  </sheetPr>
  <dimension ref="A1:L42"/>
  <sheetViews>
    <sheetView tabSelected="1" topLeftCell="B4" zoomScale="80" zoomScaleNormal="80" workbookViewId="0">
      <selection activeCell="C7" sqref="C7"/>
    </sheetView>
  </sheetViews>
  <sheetFormatPr baseColWidth="10" defaultColWidth="11.453125" defaultRowHeight="14.5" x14ac:dyDescent="0.35"/>
  <cols>
    <col min="1" max="1" width="32.6328125" style="3" hidden="1" customWidth="1"/>
    <col min="2" max="2" width="24.90625" style="3" customWidth="1"/>
    <col min="3" max="3" width="42.08984375" style="3" customWidth="1"/>
    <col min="4" max="4" width="4.6328125" style="3" customWidth="1"/>
    <col min="5" max="5" width="31.6328125" style="3" customWidth="1"/>
    <col min="6" max="6" width="22.08984375" style="3" customWidth="1"/>
    <col min="7" max="7" width="31.90625" style="3" customWidth="1"/>
    <col min="8" max="8" width="23.453125" style="3" customWidth="1"/>
    <col min="9" max="9" width="4.08984375" style="3" customWidth="1"/>
    <col min="10" max="10" width="22.90625" style="3" customWidth="1"/>
    <col min="11" max="11" width="11.453125" style="3" customWidth="1"/>
    <col min="12" max="12" width="23" style="3" hidden="1" customWidth="1"/>
    <col min="13" max="16384" width="11.453125" style="3"/>
  </cols>
  <sheetData>
    <row r="1" spans="1:12" ht="73.5" customHeight="1" x14ac:dyDescent="0.35">
      <c r="B1" s="4"/>
    </row>
    <row r="2" spans="1:12" x14ac:dyDescent="0.35">
      <c r="C2" s="47" t="s">
        <v>51</v>
      </c>
      <c r="D2" s="48"/>
      <c r="E2" s="48"/>
      <c r="F2" s="48"/>
      <c r="G2" s="48"/>
      <c r="H2" s="48"/>
    </row>
    <row r="3" spans="1:12" ht="29.25" customHeight="1" x14ac:dyDescent="0.35"/>
    <row r="4" spans="1:12" x14ac:dyDescent="0.35">
      <c r="A4" s="5" t="s">
        <v>1</v>
      </c>
    </row>
    <row r="5" spans="1:12" ht="75.75" customHeight="1" x14ac:dyDescent="0.35">
      <c r="A5" s="5" t="s">
        <v>2</v>
      </c>
      <c r="C5" s="6" t="s">
        <v>7</v>
      </c>
      <c r="D5" s="7"/>
      <c r="E5" s="8"/>
      <c r="F5" s="6" t="s">
        <v>52</v>
      </c>
      <c r="G5" s="9"/>
    </row>
    <row r="6" spans="1:12" ht="19" thickBot="1" x14ac:dyDescent="0.5">
      <c r="A6" s="5" t="s">
        <v>3</v>
      </c>
      <c r="C6" s="10"/>
      <c r="D6" s="11"/>
      <c r="E6" s="12"/>
      <c r="F6" s="10"/>
      <c r="G6" s="13"/>
    </row>
    <row r="7" spans="1:12" ht="27.75" customHeight="1" thickTop="1" thickBot="1" x14ac:dyDescent="0.5">
      <c r="A7" s="5" t="s">
        <v>4</v>
      </c>
      <c r="B7" s="14" t="s">
        <v>8</v>
      </c>
      <c r="C7" s="29" t="s">
        <v>13</v>
      </c>
      <c r="D7" s="11"/>
      <c r="E7" s="15" t="s">
        <v>47</v>
      </c>
      <c r="F7" s="29">
        <v>5</v>
      </c>
      <c r="G7" s="16"/>
    </row>
    <row r="8" spans="1:12" ht="15" thickTop="1" x14ac:dyDescent="0.35">
      <c r="A8" s="5" t="s">
        <v>5</v>
      </c>
    </row>
    <row r="9" spans="1:12" x14ac:dyDescent="0.35">
      <c r="A9" s="5" t="s">
        <v>6</v>
      </c>
    </row>
    <row r="10" spans="1:12" x14ac:dyDescent="0.35">
      <c r="A10" s="5" t="s">
        <v>10</v>
      </c>
    </row>
    <row r="11" spans="1:12" ht="15" thickBot="1" x14ac:dyDescent="0.4">
      <c r="A11" s="5" t="s">
        <v>11</v>
      </c>
    </row>
    <row r="12" spans="1:12" ht="74" x14ac:dyDescent="0.35">
      <c r="A12" s="17" t="s">
        <v>12</v>
      </c>
      <c r="B12" s="18" t="s">
        <v>53</v>
      </c>
      <c r="C12" s="19" t="s">
        <v>43</v>
      </c>
      <c r="D12" s="8"/>
      <c r="E12" s="20" t="s">
        <v>49</v>
      </c>
      <c r="H12" s="43" t="s">
        <v>57</v>
      </c>
      <c r="J12" s="43" t="s">
        <v>59</v>
      </c>
      <c r="L12" s="21" t="s">
        <v>44</v>
      </c>
    </row>
    <row r="13" spans="1:12" ht="21.5" thickBot="1" x14ac:dyDescent="0.55000000000000004">
      <c r="A13" s="5" t="s">
        <v>13</v>
      </c>
      <c r="C13" s="12"/>
      <c r="D13" s="12"/>
      <c r="E13" s="22"/>
    </row>
    <row r="14" spans="1:12" ht="21.9" customHeight="1" thickTop="1" thickBot="1" x14ac:dyDescent="0.5">
      <c r="A14" s="5" t="s">
        <v>14</v>
      </c>
      <c r="C14" s="23">
        <f>VLOOKUP(C7,'CONTRIBUTION SAI par ZONE'!A3:C43,2,FALSE)</f>
        <v>84.62</v>
      </c>
      <c r="D14" s="12"/>
      <c r="E14" s="24">
        <f>C14*F7</f>
        <v>423.1</v>
      </c>
      <c r="G14" s="15" t="s">
        <v>47</v>
      </c>
      <c r="H14" s="29">
        <v>10</v>
      </c>
      <c r="J14" s="44">
        <f>H14*30</f>
        <v>300</v>
      </c>
      <c r="L14" s="25">
        <f>E14+J14</f>
        <v>723.1</v>
      </c>
    </row>
    <row r="15" spans="1:12" x14ac:dyDescent="0.35">
      <c r="A15" s="5" t="s">
        <v>15</v>
      </c>
      <c r="C15" s="26" t="s">
        <v>9</v>
      </c>
      <c r="E15" s="26" t="s">
        <v>9</v>
      </c>
      <c r="J15" s="26" t="s">
        <v>9</v>
      </c>
      <c r="L15" s="26" t="s">
        <v>9</v>
      </c>
    </row>
    <row r="16" spans="1:12" x14ac:dyDescent="0.35">
      <c r="A16" s="5" t="s">
        <v>16</v>
      </c>
    </row>
    <row r="17" spans="1:12" x14ac:dyDescent="0.35">
      <c r="A17" s="5" t="s">
        <v>17</v>
      </c>
    </row>
    <row r="18" spans="1:12" ht="15" thickBot="1" x14ac:dyDescent="0.4">
      <c r="A18" s="5" t="s">
        <v>18</v>
      </c>
    </row>
    <row r="19" spans="1:12" ht="74" x14ac:dyDescent="0.35">
      <c r="A19" s="17" t="s">
        <v>19</v>
      </c>
      <c r="B19" s="33" t="s">
        <v>54</v>
      </c>
      <c r="C19" s="34" t="s">
        <v>48</v>
      </c>
      <c r="E19" s="36" t="s">
        <v>50</v>
      </c>
      <c r="H19" s="45" t="s">
        <v>58</v>
      </c>
      <c r="J19" s="45" t="s">
        <v>60</v>
      </c>
      <c r="L19" s="27" t="s">
        <v>44</v>
      </c>
    </row>
    <row r="20" spans="1:12" ht="21.5" thickBot="1" x14ac:dyDescent="0.55000000000000004">
      <c r="A20" s="5" t="s">
        <v>20</v>
      </c>
      <c r="C20" s="12"/>
      <c r="E20" s="22"/>
    </row>
    <row r="21" spans="1:12" ht="21.9" customHeight="1" thickTop="1" thickBot="1" x14ac:dyDescent="0.4">
      <c r="A21" s="5" t="s">
        <v>39</v>
      </c>
      <c r="C21" s="35">
        <f>VLOOKUP(C7,'CONTRIBUTION SAI par ZONE'!A3:C43,3,FALSE)</f>
        <v>76.459999999999994</v>
      </c>
      <c r="E21" s="37">
        <f>C21*F7</f>
        <v>382.29999999999995</v>
      </c>
      <c r="G21" s="15" t="s">
        <v>47</v>
      </c>
      <c r="H21" s="29">
        <v>10</v>
      </c>
      <c r="J21" s="46">
        <f>H21*40</f>
        <v>400</v>
      </c>
      <c r="L21" s="28">
        <f>E21+J21</f>
        <v>782.3</v>
      </c>
    </row>
    <row r="22" spans="1:12" x14ac:dyDescent="0.35">
      <c r="A22" s="5" t="s">
        <v>38</v>
      </c>
      <c r="C22" s="26" t="s">
        <v>9</v>
      </c>
      <c r="E22" s="26" t="s">
        <v>9</v>
      </c>
      <c r="J22" s="26" t="s">
        <v>9</v>
      </c>
      <c r="L22" s="26" t="s">
        <v>9</v>
      </c>
    </row>
    <row r="23" spans="1:12" x14ac:dyDescent="0.35">
      <c r="A23" s="5" t="s">
        <v>37</v>
      </c>
    </row>
    <row r="24" spans="1:12" x14ac:dyDescent="0.35">
      <c r="A24" s="5" t="s">
        <v>36</v>
      </c>
      <c r="E24" s="42"/>
    </row>
    <row r="25" spans="1:12" x14ac:dyDescent="0.35">
      <c r="A25" s="5" t="s">
        <v>18</v>
      </c>
      <c r="E25" s="42"/>
    </row>
    <row r="26" spans="1:12" ht="75" customHeight="1" x14ac:dyDescent="0.35">
      <c r="A26" s="5" t="s">
        <v>35</v>
      </c>
      <c r="C26" s="49" t="s">
        <v>45</v>
      </c>
      <c r="D26" s="50"/>
      <c r="E26" s="50"/>
    </row>
    <row r="27" spans="1:12" x14ac:dyDescent="0.35">
      <c r="A27" s="5" t="s">
        <v>42</v>
      </c>
    </row>
    <row r="28" spans="1:12" x14ac:dyDescent="0.35">
      <c r="A28" s="5" t="s">
        <v>22</v>
      </c>
    </row>
    <row r="29" spans="1:12" x14ac:dyDescent="0.35">
      <c r="A29" s="5" t="s">
        <v>41</v>
      </c>
    </row>
    <row r="30" spans="1:12" x14ac:dyDescent="0.35">
      <c r="A30" s="5" t="s">
        <v>23</v>
      </c>
    </row>
    <row r="31" spans="1:12" x14ac:dyDescent="0.35">
      <c r="A31" s="5" t="s">
        <v>24</v>
      </c>
    </row>
    <row r="32" spans="1:12" x14ac:dyDescent="0.35">
      <c r="A32" s="5" t="s">
        <v>25</v>
      </c>
    </row>
    <row r="33" spans="1:1" x14ac:dyDescent="0.35">
      <c r="A33" s="5" t="s">
        <v>26</v>
      </c>
    </row>
    <row r="34" spans="1:1" x14ac:dyDescent="0.35">
      <c r="A34" s="5" t="s">
        <v>27</v>
      </c>
    </row>
    <row r="35" spans="1:1" x14ac:dyDescent="0.35">
      <c r="A35" s="5" t="s">
        <v>28</v>
      </c>
    </row>
    <row r="36" spans="1:1" x14ac:dyDescent="0.35">
      <c r="A36" s="5" t="s">
        <v>29</v>
      </c>
    </row>
    <row r="37" spans="1:1" x14ac:dyDescent="0.35">
      <c r="A37" s="5" t="s">
        <v>30</v>
      </c>
    </row>
    <row r="38" spans="1:1" x14ac:dyDescent="0.35">
      <c r="A38" s="5" t="s">
        <v>31</v>
      </c>
    </row>
    <row r="39" spans="1:1" x14ac:dyDescent="0.35">
      <c r="A39" s="5" t="s">
        <v>32</v>
      </c>
    </row>
    <row r="40" spans="1:1" x14ac:dyDescent="0.35">
      <c r="A40" s="5" t="s">
        <v>40</v>
      </c>
    </row>
    <row r="41" spans="1:1" x14ac:dyDescent="0.35">
      <c r="A41" s="5" t="s">
        <v>33</v>
      </c>
    </row>
    <row r="42" spans="1:1" x14ac:dyDescent="0.35">
      <c r="A42" s="5" t="s">
        <v>34</v>
      </c>
    </row>
  </sheetData>
  <sheetProtection algorithmName="SHA-512" hashValue="PnW2PYvaTxCLpUuC11O+VUrhp6WG0G9DWzmypBONLACTu0EuA87bLGvNoyAG2cjVio/10Z9X5XJ1nwLPoYiWzQ==" saltValue="9YC0c7qEIausJlVp1bDKDw==" spinCount="100000" sheet="1" selectLockedCells="1"/>
  <mergeCells count="2">
    <mergeCell ref="C2:H2"/>
    <mergeCell ref="C26:E26"/>
  </mergeCells>
  <phoneticPr fontId="0" type="noConversion"/>
  <dataValidations count="1">
    <dataValidation type="list" errorStyle="warning" allowBlank="1" showInputMessage="1" showErrorMessage="1" error="Saisir une zone" sqref="C7" xr:uid="{00000000-0002-0000-0000-000000000000}">
      <formula1>$A$1:$A$42</formula1>
    </dataValidation>
  </dataValidations>
  <pageMargins left="0.7" right="0.7" top="0.75" bottom="0.75" header="0.3" footer="0.3"/>
  <pageSetup paperSize="9" scale="4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44"/>
  <sheetViews>
    <sheetView workbookViewId="0">
      <selection activeCell="A45" sqref="A45"/>
    </sheetView>
  </sheetViews>
  <sheetFormatPr baseColWidth="10" defaultColWidth="11.453125" defaultRowHeight="14.5" x14ac:dyDescent="0.35"/>
  <cols>
    <col min="1" max="1" width="32.453125" style="1" bestFit="1" customWidth="1"/>
    <col min="2" max="2" width="19.08984375" style="1" customWidth="1"/>
    <col min="3" max="3" width="15.6328125" style="1" customWidth="1"/>
    <col min="4" max="16384" width="11.453125" style="1"/>
  </cols>
  <sheetData>
    <row r="1" spans="1:3" x14ac:dyDescent="0.35">
      <c r="A1" s="38" t="s">
        <v>56</v>
      </c>
    </row>
    <row r="2" spans="1:3" x14ac:dyDescent="0.35">
      <c r="A2" s="2"/>
      <c r="B2" s="51" t="s">
        <v>46</v>
      </c>
      <c r="C2" s="51"/>
    </row>
    <row r="3" spans="1:3" ht="44.5" x14ac:dyDescent="0.35">
      <c r="A3" s="40" t="s">
        <v>0</v>
      </c>
      <c r="B3" s="18" t="s">
        <v>55</v>
      </c>
      <c r="C3" s="33" t="s">
        <v>54</v>
      </c>
    </row>
    <row r="4" spans="1:3" x14ac:dyDescent="0.35">
      <c r="A4" s="41" t="s">
        <v>1</v>
      </c>
      <c r="B4" s="32">
        <v>100.11</v>
      </c>
      <c r="C4" s="31">
        <v>91.57</v>
      </c>
    </row>
    <row r="5" spans="1:3" x14ac:dyDescent="0.35">
      <c r="A5" s="41" t="s">
        <v>2</v>
      </c>
      <c r="B5" s="32">
        <v>57.46</v>
      </c>
      <c r="C5" s="31">
        <v>50.9</v>
      </c>
    </row>
    <row r="6" spans="1:3" x14ac:dyDescent="0.35">
      <c r="A6" s="41" t="s">
        <v>3</v>
      </c>
      <c r="B6" s="32">
        <v>247.49</v>
      </c>
      <c r="C6" s="31">
        <v>241.15</v>
      </c>
    </row>
    <row r="7" spans="1:3" x14ac:dyDescent="0.35">
      <c r="A7" s="41" t="s">
        <v>4</v>
      </c>
      <c r="B7" s="32">
        <v>66.239999999999995</v>
      </c>
      <c r="C7" s="31">
        <v>60.69</v>
      </c>
    </row>
    <row r="8" spans="1:3" x14ac:dyDescent="0.35">
      <c r="A8" s="41" t="s">
        <v>5</v>
      </c>
      <c r="B8" s="32">
        <v>120.62</v>
      </c>
      <c r="C8" s="31">
        <v>112.83</v>
      </c>
    </row>
    <row r="9" spans="1:3" x14ac:dyDescent="0.35">
      <c r="A9" s="41" t="s">
        <v>6</v>
      </c>
      <c r="B9" s="32">
        <v>0</v>
      </c>
      <c r="C9" s="31">
        <v>0</v>
      </c>
    </row>
    <row r="10" spans="1:3" x14ac:dyDescent="0.35">
      <c r="A10" s="41" t="s">
        <v>10</v>
      </c>
      <c r="B10" s="32">
        <v>46.37</v>
      </c>
      <c r="C10" s="31">
        <v>38.450000000000003</v>
      </c>
    </row>
    <row r="11" spans="1:3" x14ac:dyDescent="0.35">
      <c r="A11" s="41" t="s">
        <v>11</v>
      </c>
      <c r="B11" s="32">
        <v>29.65</v>
      </c>
      <c r="C11" s="31">
        <v>21.21</v>
      </c>
    </row>
    <row r="12" spans="1:3" x14ac:dyDescent="0.35">
      <c r="A12" s="41" t="s">
        <v>12</v>
      </c>
      <c r="B12" s="32">
        <v>24.8</v>
      </c>
      <c r="C12" s="31">
        <v>16.22</v>
      </c>
    </row>
    <row r="13" spans="1:3" x14ac:dyDescent="0.35">
      <c r="A13" s="41" t="s">
        <v>13</v>
      </c>
      <c r="B13" s="32">
        <v>84.62</v>
      </c>
      <c r="C13" s="31">
        <v>76.459999999999994</v>
      </c>
    </row>
    <row r="14" spans="1:3" x14ac:dyDescent="0.35">
      <c r="A14" s="41" t="s">
        <v>14</v>
      </c>
      <c r="B14" s="32">
        <v>1.7</v>
      </c>
      <c r="C14" s="31">
        <v>0</v>
      </c>
    </row>
    <row r="15" spans="1:3" x14ac:dyDescent="0.35">
      <c r="A15" s="41" t="s">
        <v>15</v>
      </c>
      <c r="B15" s="32">
        <v>0</v>
      </c>
      <c r="C15" s="31">
        <v>0</v>
      </c>
    </row>
    <row r="16" spans="1:3" x14ac:dyDescent="0.35">
      <c r="A16" s="41" t="s">
        <v>16</v>
      </c>
      <c r="B16" s="32">
        <v>0</v>
      </c>
      <c r="C16" s="31">
        <v>0</v>
      </c>
    </row>
    <row r="17" spans="1:3" x14ac:dyDescent="0.35">
      <c r="A17" s="41" t="s">
        <v>17</v>
      </c>
      <c r="B17" s="32">
        <v>0</v>
      </c>
      <c r="C17" s="31">
        <v>0</v>
      </c>
    </row>
    <row r="18" spans="1:3" x14ac:dyDescent="0.35">
      <c r="A18" s="41" t="s">
        <v>18</v>
      </c>
      <c r="B18" s="32">
        <v>218.18</v>
      </c>
      <c r="C18" s="31">
        <v>209.82</v>
      </c>
    </row>
    <row r="19" spans="1:3" x14ac:dyDescent="0.35">
      <c r="A19" s="41" t="s">
        <v>19</v>
      </c>
      <c r="B19" s="32">
        <v>61.93</v>
      </c>
      <c r="C19" s="31">
        <v>54.72</v>
      </c>
    </row>
    <row r="20" spans="1:3" x14ac:dyDescent="0.35">
      <c r="A20" s="41" t="s">
        <v>20</v>
      </c>
      <c r="B20" s="32">
        <v>38.36</v>
      </c>
      <c r="C20" s="31">
        <v>30.29</v>
      </c>
    </row>
    <row r="21" spans="1:3" x14ac:dyDescent="0.35">
      <c r="A21" s="41" t="s">
        <v>39</v>
      </c>
      <c r="B21" s="32">
        <v>118.31</v>
      </c>
      <c r="C21" s="31">
        <v>108.79</v>
      </c>
    </row>
    <row r="22" spans="1:3" x14ac:dyDescent="0.35">
      <c r="A22" s="41" t="s">
        <v>38</v>
      </c>
      <c r="B22" s="32">
        <v>14.77</v>
      </c>
      <c r="C22" s="31">
        <v>6.58</v>
      </c>
    </row>
    <row r="23" spans="1:3" x14ac:dyDescent="0.35">
      <c r="A23" s="41" t="s">
        <v>37</v>
      </c>
      <c r="B23" s="32">
        <v>9.02</v>
      </c>
      <c r="C23" s="31">
        <v>1.84</v>
      </c>
    </row>
    <row r="24" spans="1:3" x14ac:dyDescent="0.35">
      <c r="A24" s="41" t="s">
        <v>36</v>
      </c>
      <c r="B24" s="32">
        <v>0</v>
      </c>
      <c r="C24" s="31">
        <v>0</v>
      </c>
    </row>
    <row r="25" spans="1:3" x14ac:dyDescent="0.35">
      <c r="A25" s="41" t="s">
        <v>21</v>
      </c>
      <c r="B25" s="32">
        <v>0</v>
      </c>
      <c r="C25" s="31">
        <v>0</v>
      </c>
    </row>
    <row r="26" spans="1:3" x14ac:dyDescent="0.35">
      <c r="A26" s="41" t="s">
        <v>35</v>
      </c>
      <c r="B26" s="32">
        <v>14.36</v>
      </c>
      <c r="C26" s="31">
        <v>6.9</v>
      </c>
    </row>
    <row r="27" spans="1:3" x14ac:dyDescent="0.35">
      <c r="A27" s="41" t="s">
        <v>42</v>
      </c>
      <c r="B27" s="32">
        <v>102.77</v>
      </c>
      <c r="C27" s="31">
        <v>95.37</v>
      </c>
    </row>
    <row r="28" spans="1:3" x14ac:dyDescent="0.35">
      <c r="A28" s="41" t="s">
        <v>22</v>
      </c>
      <c r="B28" s="32">
        <v>105.26</v>
      </c>
      <c r="C28" s="31">
        <v>96.19</v>
      </c>
    </row>
    <row r="29" spans="1:3" x14ac:dyDescent="0.35">
      <c r="A29" s="41" t="s">
        <v>41</v>
      </c>
      <c r="B29" s="32">
        <v>0</v>
      </c>
      <c r="C29" s="31">
        <v>0</v>
      </c>
    </row>
    <row r="30" spans="1:3" x14ac:dyDescent="0.35">
      <c r="B30" s="32">
        <v>0</v>
      </c>
      <c r="C30" s="31">
        <v>0</v>
      </c>
    </row>
    <row r="31" spans="1:3" x14ac:dyDescent="0.35">
      <c r="A31" s="41" t="s">
        <v>23</v>
      </c>
      <c r="B31" s="32">
        <v>0</v>
      </c>
      <c r="C31" s="31">
        <v>0</v>
      </c>
    </row>
    <row r="32" spans="1:3" x14ac:dyDescent="0.35">
      <c r="A32" s="41" t="s">
        <v>24</v>
      </c>
      <c r="B32" s="32">
        <v>12.31</v>
      </c>
      <c r="C32" s="31">
        <v>4.3899999999999997</v>
      </c>
    </row>
    <row r="33" spans="1:3" x14ac:dyDescent="0.35">
      <c r="A33" s="41" t="s">
        <v>25</v>
      </c>
      <c r="B33" s="32">
        <v>0</v>
      </c>
      <c r="C33" s="31">
        <v>0</v>
      </c>
    </row>
    <row r="34" spans="1:3" x14ac:dyDescent="0.35">
      <c r="A34" s="41" t="s">
        <v>26</v>
      </c>
      <c r="B34" s="32">
        <v>25.27</v>
      </c>
      <c r="C34" s="31">
        <v>13.06</v>
      </c>
    </row>
    <row r="35" spans="1:3" x14ac:dyDescent="0.35">
      <c r="A35" s="41" t="s">
        <v>27</v>
      </c>
      <c r="B35" s="32">
        <v>185.22</v>
      </c>
      <c r="C35" s="31">
        <v>178.33</v>
      </c>
    </row>
    <row r="36" spans="1:3" x14ac:dyDescent="0.35">
      <c r="A36" s="41" t="s">
        <v>28</v>
      </c>
      <c r="B36" s="32">
        <v>54.97</v>
      </c>
      <c r="C36" s="31">
        <v>45.73</v>
      </c>
    </row>
    <row r="37" spans="1:3" x14ac:dyDescent="0.35">
      <c r="A37" s="41" t="s">
        <v>29</v>
      </c>
      <c r="B37" s="32">
        <v>73.7</v>
      </c>
      <c r="C37" s="31">
        <v>64.650000000000006</v>
      </c>
    </row>
    <row r="38" spans="1:3" x14ac:dyDescent="0.35">
      <c r="A38" s="41" t="s">
        <v>30</v>
      </c>
      <c r="B38" s="32">
        <v>50.42</v>
      </c>
      <c r="C38" s="31">
        <v>41.22</v>
      </c>
    </row>
    <row r="39" spans="1:3" x14ac:dyDescent="0.35">
      <c r="A39" s="41" t="s">
        <v>31</v>
      </c>
      <c r="B39" s="32">
        <v>201.09</v>
      </c>
      <c r="C39" s="31">
        <v>191.78</v>
      </c>
    </row>
    <row r="40" spans="1:3" x14ac:dyDescent="0.35">
      <c r="A40" s="41" t="s">
        <v>32</v>
      </c>
      <c r="B40" s="32">
        <v>50.44</v>
      </c>
      <c r="C40" s="31">
        <v>44.05</v>
      </c>
    </row>
    <row r="41" spans="1:3" x14ac:dyDescent="0.35">
      <c r="A41" s="41" t="s">
        <v>40</v>
      </c>
      <c r="B41" s="32">
        <v>89.59</v>
      </c>
      <c r="C41" s="31">
        <v>81.3</v>
      </c>
    </row>
    <row r="42" spans="1:3" x14ac:dyDescent="0.35">
      <c r="A42" s="41" t="s">
        <v>33</v>
      </c>
      <c r="B42" s="32">
        <v>9.07</v>
      </c>
      <c r="C42" s="31">
        <v>2.25</v>
      </c>
    </row>
    <row r="43" spans="1:3" x14ac:dyDescent="0.35">
      <c r="A43" s="41" t="s">
        <v>34</v>
      </c>
      <c r="B43" s="39">
        <v>149.63</v>
      </c>
      <c r="C43" s="31">
        <v>142.76</v>
      </c>
    </row>
    <row r="44" spans="1:3" x14ac:dyDescent="0.35">
      <c r="C44" s="30"/>
    </row>
  </sheetData>
  <sheetProtection algorithmName="SHA-512" hashValue="Zi3hA7ErRWwVedO8SM4Tr+2KJJC/gZT3n8jHqfIZsh3bf2kgfCorsHQwZJxl2AwzWk0s6XfegdLf/UuDj6ktnQ==" saltValue="pbjpYoWAguFdATDC6jENAA==" spinCount="100000" sheet="1" selectLockedCells="1" selectUnlockedCells="1"/>
  <mergeCells count="1">
    <mergeCell ref="B2:C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&amp;L&amp;"-,Italique"&amp;8&amp;Z&amp;F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 DE VOTRE CDG et COUT SAI</vt:lpstr>
      <vt:lpstr>CONTRIBUTION SAI par ZONE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Charlette</dc:creator>
  <cp:lastModifiedBy>Charlette Chandosne</cp:lastModifiedBy>
  <cp:lastPrinted>2017-04-05T06:36:15Z</cp:lastPrinted>
  <dcterms:created xsi:type="dcterms:W3CDTF">2013-03-06T06:21:49Z</dcterms:created>
  <dcterms:modified xsi:type="dcterms:W3CDTF">2023-04-12T17:18:12Z</dcterms:modified>
</cp:coreProperties>
</file>