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ette.FDC52\Documents\FDC 52\07 DEGATS\financement\Gpe fint budget26-27_bilan 24-25\"/>
    </mc:Choice>
  </mc:AlternateContent>
  <xr:revisionPtr revIDLastSave="0" documentId="13_ncr:1_{BA3810A5-2420-4035-87F9-9C0128B20576}" xr6:coauthVersionLast="47" xr6:coauthVersionMax="47" xr10:uidLastSave="{00000000-0000-0000-0000-000000000000}"/>
  <bookViews>
    <workbookView xWindow="33720" yWindow="1515" windowWidth="29040" windowHeight="15840" xr2:uid="{F53D5132-A8F9-4E8D-9375-134BFDCF9D3A}"/>
  </bookViews>
  <sheets>
    <sheet name="Simulateur par UG" sheetId="4" r:id="rId1"/>
    <sheet name="Simulateur par matricule" sheetId="6" r:id="rId2"/>
    <sheet name="TAB HYP CONTRIB pr budget 26-27" sheetId="1" r:id="rId3"/>
    <sheet name="CONTRIB budget 26-27_ 25%CED" sheetId="7" r:id="rId4"/>
    <sheet name="CONTRIB budget 26-27_ 50%CED" sheetId="8" r:id="rId5"/>
    <sheet name="CONTRIB budget 26-27_ 100%CED" sheetId="9" r:id="rId6"/>
    <sheet name="comparatif depenses n-1" sheetId="3" r:id="rId7"/>
    <sheet name="cout SAI ancien syst" sheetId="10" state="hidden" r:id="rId8"/>
    <sheet name="surf par matricule 25-26" sheetId="2" state="hidden" r:id="rId9"/>
    <sheet name="liste surf par matricule par UG" sheetId="5" state="hidden" r:id="rId10"/>
  </sheets>
  <definedNames>
    <definedName name="_xlnm._FilterDatabase" localSheetId="6" hidden="1">'comparatif depenses n-1'!$A$1:$M$42</definedName>
    <definedName name="_xlnm._FilterDatabase" localSheetId="9" hidden="1">'liste surf par matricule par UG'!$A$1:$AS$1520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F34" i="4" l="1"/>
  <c r="F31" i="4"/>
  <c r="F26" i="4"/>
  <c r="F23" i="4"/>
  <c r="F17" i="4"/>
  <c r="F14" i="4"/>
  <c r="E34" i="4" l="1"/>
  <c r="E31" i="4"/>
  <c r="E26" i="4"/>
  <c r="E23" i="4"/>
  <c r="E17" i="4"/>
  <c r="E14" i="4"/>
  <c r="D34" i="4"/>
  <c r="D31" i="4"/>
  <c r="D26" i="4"/>
  <c r="D23" i="4"/>
  <c r="D17" i="4"/>
  <c r="D14" i="4"/>
  <c r="C11" i="6"/>
  <c r="E11" i="6"/>
  <c r="D11" i="6"/>
  <c r="E10" i="6"/>
  <c r="D10" i="6"/>
  <c r="C10" i="6"/>
  <c r="C9" i="6"/>
  <c r="E9" i="6"/>
  <c r="D9" i="6"/>
  <c r="C34" i="4"/>
  <c r="C31" i="4"/>
  <c r="C26" i="4"/>
  <c r="C23" i="4"/>
  <c r="C17" i="4"/>
  <c r="C14" i="4"/>
  <c r="A9" i="4"/>
  <c r="C3" i="3"/>
  <c r="D3" i="3" s="1"/>
  <c r="F3" i="3" s="1"/>
  <c r="C4" i="3"/>
  <c r="D4" i="3" s="1"/>
  <c r="F4" i="3" s="1"/>
  <c r="C5" i="3"/>
  <c r="D5" i="3" s="1"/>
  <c r="F5" i="3" s="1"/>
  <c r="D9" i="4" s="1"/>
  <c r="C6" i="3"/>
  <c r="D6" i="3" s="1"/>
  <c r="C7" i="3"/>
  <c r="D7" i="3" s="1"/>
  <c r="C8" i="3"/>
  <c r="D8" i="3" s="1"/>
  <c r="C9" i="3"/>
  <c r="D9" i="3" s="1"/>
  <c r="F9" i="3" s="1"/>
  <c r="C10" i="3"/>
  <c r="D10" i="3" s="1"/>
  <c r="F10" i="3" s="1"/>
  <c r="C11" i="3"/>
  <c r="D11" i="3" s="1"/>
  <c r="F11" i="3" s="1"/>
  <c r="C12" i="3"/>
  <c r="D12" i="3" s="1"/>
  <c r="F12" i="3" s="1"/>
  <c r="C13" i="3"/>
  <c r="D13" i="3" s="1"/>
  <c r="C14" i="3"/>
  <c r="D14" i="3" s="1"/>
  <c r="F14" i="3" s="1"/>
  <c r="C15" i="3"/>
  <c r="D15" i="3" s="1"/>
  <c r="F15" i="3" s="1"/>
  <c r="C16" i="3"/>
  <c r="D16" i="3" s="1"/>
  <c r="C17" i="3"/>
  <c r="D17" i="3" s="1"/>
  <c r="F17" i="3" s="1"/>
  <c r="C18" i="3"/>
  <c r="D18" i="3" s="1"/>
  <c r="C19" i="3"/>
  <c r="D19" i="3" s="1"/>
  <c r="C20" i="3"/>
  <c r="D20" i="3" s="1"/>
  <c r="F20" i="3" s="1"/>
  <c r="C21" i="3"/>
  <c r="D21" i="3" s="1"/>
  <c r="C22" i="3"/>
  <c r="D22" i="3" s="1"/>
  <c r="F22" i="3" s="1"/>
  <c r="C23" i="3"/>
  <c r="D23" i="3" s="1"/>
  <c r="C24" i="3"/>
  <c r="D24" i="3" s="1"/>
  <c r="F24" i="3" s="1"/>
  <c r="C25" i="3"/>
  <c r="D25" i="3" s="1"/>
  <c r="C26" i="3"/>
  <c r="D26" i="3" s="1"/>
  <c r="C27" i="3"/>
  <c r="D27" i="3" s="1"/>
  <c r="C28" i="3"/>
  <c r="D28" i="3" s="1"/>
  <c r="F28" i="3" s="1"/>
  <c r="C29" i="3"/>
  <c r="D29" i="3" s="1"/>
  <c r="C30" i="3"/>
  <c r="D30" i="3" s="1"/>
  <c r="C31" i="3"/>
  <c r="D31" i="3" s="1"/>
  <c r="F31" i="3" s="1"/>
  <c r="C32" i="3"/>
  <c r="D32" i="3" s="1"/>
  <c r="C33" i="3"/>
  <c r="D33" i="3" s="1"/>
  <c r="F33" i="3" s="1"/>
  <c r="C34" i="3"/>
  <c r="D34" i="3" s="1"/>
  <c r="C35" i="3"/>
  <c r="D35" i="3" s="1"/>
  <c r="F35" i="3" s="1"/>
  <c r="C36" i="3"/>
  <c r="D36" i="3" s="1"/>
  <c r="F36" i="3" s="1"/>
  <c r="C37" i="3"/>
  <c r="D37" i="3" s="1"/>
  <c r="C38" i="3"/>
  <c r="D38" i="3" s="1"/>
  <c r="F38" i="3" s="1"/>
  <c r="C39" i="3"/>
  <c r="D39" i="3" s="1"/>
  <c r="F39" i="3" s="1"/>
  <c r="C2" i="3"/>
  <c r="D2" i="3" s="1"/>
  <c r="F2" i="3" s="1"/>
  <c r="F11" i="6" l="1"/>
  <c r="K37" i="6"/>
  <c r="K34" i="6"/>
  <c r="K29" i="6"/>
  <c r="K26" i="6"/>
  <c r="K20" i="6"/>
  <c r="K17" i="6"/>
  <c r="F9" i="6"/>
  <c r="F10" i="6"/>
  <c r="E37" i="6"/>
  <c r="L37" i="6" s="1"/>
  <c r="C34" i="6"/>
  <c r="J34" i="6" s="1"/>
  <c r="G10" i="6"/>
  <c r="I10" i="6"/>
  <c r="G11" i="6"/>
  <c r="E17" i="6"/>
  <c r="L17" i="6" s="1"/>
  <c r="D17" i="6"/>
  <c r="I11" i="6"/>
  <c r="E26" i="6"/>
  <c r="L26" i="6" s="1"/>
  <c r="E34" i="6"/>
  <c r="L34" i="6" s="1"/>
  <c r="E20" i="6"/>
  <c r="L20" i="6" s="1"/>
  <c r="D20" i="6"/>
  <c r="D26" i="6"/>
  <c r="D29" i="6"/>
  <c r="E29" i="6"/>
  <c r="L29" i="6" s="1"/>
  <c r="D34" i="6"/>
  <c r="D37" i="6"/>
  <c r="C20" i="6"/>
  <c r="J20" i="6" s="1"/>
  <c r="G9" i="6"/>
  <c r="C26" i="6"/>
  <c r="J26" i="6" s="1"/>
  <c r="C37" i="6"/>
  <c r="J37" i="6" s="1"/>
  <c r="C17" i="6"/>
  <c r="C29" i="6"/>
  <c r="J29" i="6" s="1"/>
  <c r="I9" i="6"/>
  <c r="C40" i="3"/>
  <c r="M34" i="6" l="1"/>
  <c r="M29" i="6"/>
  <c r="M37" i="6"/>
  <c r="M20" i="6"/>
  <c r="G17" i="6"/>
  <c r="H16" i="6" s="1"/>
  <c r="J17" i="6"/>
  <c r="M17" i="6" s="1"/>
  <c r="M26" i="6"/>
  <c r="G29" i="6"/>
  <c r="G34" i="6"/>
  <c r="G37" i="6"/>
  <c r="G20" i="6"/>
  <c r="G26" i="6"/>
  <c r="N16" i="6" l="1"/>
  <c r="N25" i="6"/>
  <c r="N33" i="6"/>
  <c r="H25" i="6"/>
  <c r="H33" i="6"/>
</calcChain>
</file>

<file path=xl/sharedStrings.xml><?xml version="1.0" encoding="utf-8"?>
<sst xmlns="http://schemas.openxmlformats.org/spreadsheetml/2006/main" count="22611" uniqueCount="3895">
  <si>
    <t>UG</t>
  </si>
  <si>
    <t>SURF BOIS</t>
  </si>
  <si>
    <t>SURF POND</t>
  </si>
  <si>
    <t>TOTAL DEPENSES</t>
  </si>
  <si>
    <t>TOTAL RECETTES</t>
  </si>
  <si>
    <t>SOLDE REEL</t>
  </si>
  <si>
    <t>ARC-CARREFOUR</t>
  </si>
  <si>
    <t>ARC-DANCEVOIR</t>
  </si>
  <si>
    <t>ARC-GIC</t>
  </si>
  <si>
    <t>ARC-ORMANCEY</t>
  </si>
  <si>
    <t>AUBERIVE</t>
  </si>
  <si>
    <t>BOLOGNE</t>
  </si>
  <si>
    <t>BOURBONNE</t>
  </si>
  <si>
    <t>BOURMONT</t>
  </si>
  <si>
    <t>CHANCENAY</t>
  </si>
  <si>
    <t>CHAUMONT</t>
  </si>
  <si>
    <t>CIREY/BLAISE</t>
  </si>
  <si>
    <t>CORGEBIN</t>
  </si>
  <si>
    <t>ECOT</t>
  </si>
  <si>
    <t>FAYL BILLOT</t>
  </si>
  <si>
    <t>JOINVILLE</t>
  </si>
  <si>
    <t>LANGRES</t>
  </si>
  <si>
    <t>LE DER-ANGLUS</t>
  </si>
  <si>
    <t>LE DER-GRAND DER</t>
  </si>
  <si>
    <t>LE DER-HERONNE</t>
  </si>
  <si>
    <t>LE DER-HORRE</t>
  </si>
  <si>
    <t>LE VAL</t>
  </si>
  <si>
    <t>LES DHUITS-31</t>
  </si>
  <si>
    <t>LES DHUITS-BOIS DU TEMPLIER</t>
  </si>
  <si>
    <t>LES DHUITS-BOIS GENARD</t>
  </si>
  <si>
    <t>LES DHUITS-CIRFONTAINES</t>
  </si>
  <si>
    <t>L'ETOILE-27</t>
  </si>
  <si>
    <t>L'ETOILE-VOIVRES</t>
  </si>
  <si>
    <t>LIFFOL</t>
  </si>
  <si>
    <t>LIFFOL-ILLOUD</t>
  </si>
  <si>
    <t>MOIRON</t>
  </si>
  <si>
    <t>MONTIGNY-37</t>
  </si>
  <si>
    <t>MONTIGNY-52-54</t>
  </si>
  <si>
    <t>NOGENT</t>
  </si>
  <si>
    <t>ORMOY</t>
  </si>
  <si>
    <t>POISSONS-CHEVILLON</t>
  </si>
  <si>
    <t>POISSONS-CUL DU CERF</t>
  </si>
  <si>
    <t>POISSONS-GIC</t>
  </si>
  <si>
    <t>VILLARS</t>
  </si>
  <si>
    <t>PAYS_LIBELLE</t>
  </si>
  <si>
    <t>MASSIF_CODE</t>
  </si>
  <si>
    <t>BOISEE</t>
  </si>
  <si>
    <t>PLAINE</t>
  </si>
  <si>
    <t>MATRICULE_EXCEL</t>
  </si>
  <si>
    <t>CHASSEUR_NOM</t>
  </si>
  <si>
    <t>ZONE1_LIBELLE</t>
  </si>
  <si>
    <t>ZONE1_BOISEE</t>
  </si>
  <si>
    <t>ZONE1_PLAINE</t>
  </si>
  <si>
    <t>surface ponderée</t>
  </si>
  <si>
    <t>63F</t>
  </si>
  <si>
    <t>15,76</t>
  </si>
  <si>
    <t>67,11</t>
  </si>
  <si>
    <t>LEVEQUE JOHN</t>
  </si>
  <si>
    <t>20,33</t>
  </si>
  <si>
    <t>3,23</t>
  </si>
  <si>
    <t>BERTRAND ROMAIN</t>
  </si>
  <si>
    <t>10,33</t>
  </si>
  <si>
    <t>65,63</t>
  </si>
  <si>
    <t>BUFFARD PHILIPPE</t>
  </si>
  <si>
    <t>63E</t>
  </si>
  <si>
    <t>7,04</t>
  </si>
  <si>
    <t>FREQUELIN PHILIPPE</t>
  </si>
  <si>
    <t>7,85</t>
  </si>
  <si>
    <t>16,82</t>
  </si>
  <si>
    <t>BERTHE PATRICK</t>
  </si>
  <si>
    <t>3,16</t>
  </si>
  <si>
    <t>68,85</t>
  </si>
  <si>
    <t>CHAPRON DANIEL</t>
  </si>
  <si>
    <t>63D</t>
  </si>
  <si>
    <t>40,24</t>
  </si>
  <si>
    <t>TOUCHARD ANTOINE</t>
  </si>
  <si>
    <t>63B</t>
  </si>
  <si>
    <t>105,35</t>
  </si>
  <si>
    <t>221,47</t>
  </si>
  <si>
    <t>VICENTE FRANCIS</t>
  </si>
  <si>
    <t>11,45</t>
  </si>
  <si>
    <t>18,36</t>
  </si>
  <si>
    <t>ALEXANDRE GABRIEL</t>
  </si>
  <si>
    <t>99,67</t>
  </si>
  <si>
    <t>30,98</t>
  </si>
  <si>
    <t>359,7</t>
  </si>
  <si>
    <t>LARDENOIS YANNICK</t>
  </si>
  <si>
    <t>21,7</t>
  </si>
  <si>
    <t>64,84</t>
  </si>
  <si>
    <t>RICHARD CHRISTIAN</t>
  </si>
  <si>
    <t>13,88</t>
  </si>
  <si>
    <t>19,38</t>
  </si>
  <si>
    <t>68,28</t>
  </si>
  <si>
    <t>54,09</t>
  </si>
  <si>
    <t>ROYER BRUNO</t>
  </si>
  <si>
    <t>347,42</t>
  </si>
  <si>
    <t>8,09</t>
  </si>
  <si>
    <t>PISANESCHI PASCAL</t>
  </si>
  <si>
    <t>12,61</t>
  </si>
  <si>
    <t>6,4</t>
  </si>
  <si>
    <t>9,67</t>
  </si>
  <si>
    <t>58,29</t>
  </si>
  <si>
    <t>63A</t>
  </si>
  <si>
    <t>20,58</t>
  </si>
  <si>
    <t>33,96</t>
  </si>
  <si>
    <t>25,68</t>
  </si>
  <si>
    <t>MICHELOT MARTIAL</t>
  </si>
  <si>
    <t>0,94</t>
  </si>
  <si>
    <t>95,33</t>
  </si>
  <si>
    <t>VOILLEMIN LAURENT</t>
  </si>
  <si>
    <t>10,38</t>
  </si>
  <si>
    <t>292,58</t>
  </si>
  <si>
    <t>ROSSIGNOL LAURENT</t>
  </si>
  <si>
    <t>2,03</t>
  </si>
  <si>
    <t>172,38</t>
  </si>
  <si>
    <t>19,31</t>
  </si>
  <si>
    <t>253,98</t>
  </si>
  <si>
    <t>294,14</t>
  </si>
  <si>
    <t>MICHAUT YANN</t>
  </si>
  <si>
    <t>148,88</t>
  </si>
  <si>
    <t>137,21</t>
  </si>
  <si>
    <t>ONF #</t>
  </si>
  <si>
    <t>50,06</t>
  </si>
  <si>
    <t>32,32</t>
  </si>
  <si>
    <t>DE PIEPAPE GILLES</t>
  </si>
  <si>
    <t>32,78</t>
  </si>
  <si>
    <t>137,02</t>
  </si>
  <si>
    <t>QUIROT JEAN-LOUIS</t>
  </si>
  <si>
    <t>30,61</t>
  </si>
  <si>
    <t>115,06</t>
  </si>
  <si>
    <t>63C</t>
  </si>
  <si>
    <t>878,57</t>
  </si>
  <si>
    <t>246,1</t>
  </si>
  <si>
    <t>73,68</t>
  </si>
  <si>
    <t>501,01</t>
  </si>
  <si>
    <t>71,87</t>
  </si>
  <si>
    <t>432,1</t>
  </si>
  <si>
    <t>17,27</t>
  </si>
  <si>
    <t>25,27</t>
  </si>
  <si>
    <t>RAILLARD FRANCIS</t>
  </si>
  <si>
    <t>1011,29</t>
  </si>
  <si>
    <t>522,89</t>
  </si>
  <si>
    <t>CHARREAU PHILIPPE</t>
  </si>
  <si>
    <t>994,72</t>
  </si>
  <si>
    <t>496,77</t>
  </si>
  <si>
    <t>1711,78</t>
  </si>
  <si>
    <t>697,56</t>
  </si>
  <si>
    <t>1584,78</t>
  </si>
  <si>
    <t>39,74</t>
  </si>
  <si>
    <t>164,55</t>
  </si>
  <si>
    <t>MONOT REGIS</t>
  </si>
  <si>
    <t>2,17</t>
  </si>
  <si>
    <t>21,96</t>
  </si>
  <si>
    <t>27,49</t>
  </si>
  <si>
    <t>553,69</t>
  </si>
  <si>
    <t>335,98</t>
  </si>
  <si>
    <t>HENRY ROMAIN</t>
  </si>
  <si>
    <t>457,52</t>
  </si>
  <si>
    <t>235,79</t>
  </si>
  <si>
    <t>16,57</t>
  </si>
  <si>
    <t>26,12</t>
  </si>
  <si>
    <t>13,54</t>
  </si>
  <si>
    <t>11,76</t>
  </si>
  <si>
    <t>BARRIER ROBERT</t>
  </si>
  <si>
    <t>173,65</t>
  </si>
  <si>
    <t>72,31</t>
  </si>
  <si>
    <t>ROSSIGNOL FREDERIC</t>
  </si>
  <si>
    <t>67,09</t>
  </si>
  <si>
    <t>MASSE CHARLY</t>
  </si>
  <si>
    <t>8,35</t>
  </si>
  <si>
    <t>120,2</t>
  </si>
  <si>
    <t>47,12</t>
  </si>
  <si>
    <t>47,7</t>
  </si>
  <si>
    <t>220,06</t>
  </si>
  <si>
    <t>49,51</t>
  </si>
  <si>
    <t>105,1</t>
  </si>
  <si>
    <t>156,93</t>
  </si>
  <si>
    <t>1,81</t>
  </si>
  <si>
    <t>41,42</t>
  </si>
  <si>
    <t>456,8</t>
  </si>
  <si>
    <t>104,29</t>
  </si>
  <si>
    <t>CUSSEY JEAN MICHEL</t>
  </si>
  <si>
    <t>31,77</t>
  </si>
  <si>
    <t>271,49</t>
  </si>
  <si>
    <t>487,73</t>
  </si>
  <si>
    <t>TOULY JEAN</t>
  </si>
  <si>
    <t>GARNIER ROMUALD</t>
  </si>
  <si>
    <t>12,36</t>
  </si>
  <si>
    <t>43,26</t>
  </si>
  <si>
    <t>10,27</t>
  </si>
  <si>
    <t>7,68</t>
  </si>
  <si>
    <t>28,03</t>
  </si>
  <si>
    <t>54,88</t>
  </si>
  <si>
    <t>CROZAT GERARD</t>
  </si>
  <si>
    <t>SOENEN DAVID</t>
  </si>
  <si>
    <t>1,22</t>
  </si>
  <si>
    <t>84,94</t>
  </si>
  <si>
    <t>425,03</t>
  </si>
  <si>
    <t>61D</t>
  </si>
  <si>
    <t>38,45</t>
  </si>
  <si>
    <t>119,74</t>
  </si>
  <si>
    <t>16,77</t>
  </si>
  <si>
    <t>40,17</t>
  </si>
  <si>
    <t>61C</t>
  </si>
  <si>
    <t>110,1</t>
  </si>
  <si>
    <t>1,62</t>
  </si>
  <si>
    <t>SEDILLE JEROME</t>
  </si>
  <si>
    <t>61B</t>
  </si>
  <si>
    <t>0,54</t>
  </si>
  <si>
    <t>82,94</t>
  </si>
  <si>
    <t>DEVILLIERS PATRICK</t>
  </si>
  <si>
    <t>1,24</t>
  </si>
  <si>
    <t>72,95</t>
  </si>
  <si>
    <t>JACOB BERNARD</t>
  </si>
  <si>
    <t>1,18</t>
  </si>
  <si>
    <t>45,22</t>
  </si>
  <si>
    <t>BEGUINOT DANIEL</t>
  </si>
  <si>
    <t>15,08</t>
  </si>
  <si>
    <t>30,55</t>
  </si>
  <si>
    <t>6,31</t>
  </si>
  <si>
    <t>65,72</t>
  </si>
  <si>
    <t>VESAIGNE ALAIN</t>
  </si>
  <si>
    <t>47,63</t>
  </si>
  <si>
    <t>204,5</t>
  </si>
  <si>
    <t>483,96</t>
  </si>
  <si>
    <t>HUGUENIN XAVIER</t>
  </si>
  <si>
    <t>61BIS</t>
  </si>
  <si>
    <t>5,51</t>
  </si>
  <si>
    <t>22,94</t>
  </si>
  <si>
    <t>LAUMONT CHRISTIAN</t>
  </si>
  <si>
    <t>21,3</t>
  </si>
  <si>
    <t>27,09</t>
  </si>
  <si>
    <t>9,68</t>
  </si>
  <si>
    <t>RENAUDIN ALAIN</t>
  </si>
  <si>
    <t>5,63</t>
  </si>
  <si>
    <t>23,51</t>
  </si>
  <si>
    <t>3,78</t>
  </si>
  <si>
    <t>65,74</t>
  </si>
  <si>
    <t>5,42</t>
  </si>
  <si>
    <t>51,37</t>
  </si>
  <si>
    <t>DENY ROMAIN</t>
  </si>
  <si>
    <t>207,31</t>
  </si>
  <si>
    <t>44,4</t>
  </si>
  <si>
    <t>BOUTOILLE ANTOINE</t>
  </si>
  <si>
    <t>35,64</t>
  </si>
  <si>
    <t>111,68</t>
  </si>
  <si>
    <t>29,62</t>
  </si>
  <si>
    <t>363,27</t>
  </si>
  <si>
    <t>VOILLOT OLIVIER</t>
  </si>
  <si>
    <t>28,56</t>
  </si>
  <si>
    <t>350,24</t>
  </si>
  <si>
    <t>14,58</t>
  </si>
  <si>
    <t>RENAUDIN JEAN PHILIPPE</t>
  </si>
  <si>
    <t>23,58</t>
  </si>
  <si>
    <t>81,86</t>
  </si>
  <si>
    <t>ROYER NICOLAS</t>
  </si>
  <si>
    <t>9,28</t>
  </si>
  <si>
    <t>232,67</t>
  </si>
  <si>
    <t>MARLE BERNARD</t>
  </si>
  <si>
    <t>3,15</t>
  </si>
  <si>
    <t>HENRY MICHEL</t>
  </si>
  <si>
    <t>5375,24</t>
  </si>
  <si>
    <t>17,13</t>
  </si>
  <si>
    <t>74,14</t>
  </si>
  <si>
    <t>61A</t>
  </si>
  <si>
    <t>4,11</t>
  </si>
  <si>
    <t>780,7</t>
  </si>
  <si>
    <t>SIMONS ANTOINE</t>
  </si>
  <si>
    <t>79,35</t>
  </si>
  <si>
    <t>DEBLAIZE FRANCIS</t>
  </si>
  <si>
    <t>12,14</t>
  </si>
  <si>
    <t>32,44</t>
  </si>
  <si>
    <t>247,61</t>
  </si>
  <si>
    <t>598,24</t>
  </si>
  <si>
    <t>LIARD STEPHANE</t>
  </si>
  <si>
    <t>23,4</t>
  </si>
  <si>
    <t>CIORNEI NICOLAE</t>
  </si>
  <si>
    <t>400,01</t>
  </si>
  <si>
    <t>170,94</t>
  </si>
  <si>
    <t>MICHELOT GUY</t>
  </si>
  <si>
    <t>96,93</t>
  </si>
  <si>
    <t>15,95</t>
  </si>
  <si>
    <t>532,57</t>
  </si>
  <si>
    <t>47,26</t>
  </si>
  <si>
    <t>10,15</t>
  </si>
  <si>
    <t>86,12</t>
  </si>
  <si>
    <t>116,66</t>
  </si>
  <si>
    <t>DESBARRES OLIVIER</t>
  </si>
  <si>
    <t>27,69</t>
  </si>
  <si>
    <t>DAROSEY MICHEL</t>
  </si>
  <si>
    <t>6,17</t>
  </si>
  <si>
    <t>55,4</t>
  </si>
  <si>
    <t>LAMONTRE JEAN-MICHEL</t>
  </si>
  <si>
    <t>1,06</t>
  </si>
  <si>
    <t>13,03</t>
  </si>
  <si>
    <t>62A</t>
  </si>
  <si>
    <t>1396,28</t>
  </si>
  <si>
    <t>346,44</t>
  </si>
  <si>
    <t>PUTZ ROBERT</t>
  </si>
  <si>
    <t>346,77</t>
  </si>
  <si>
    <t>229,17</t>
  </si>
  <si>
    <t>62B</t>
  </si>
  <si>
    <t>19,6</t>
  </si>
  <si>
    <t>3,8</t>
  </si>
  <si>
    <t>96,17</t>
  </si>
  <si>
    <t>100,19</t>
  </si>
  <si>
    <t>22,44</t>
  </si>
  <si>
    <t>MENETRIER MARTIAL</t>
  </si>
  <si>
    <t>21,68</t>
  </si>
  <si>
    <t>79,57</t>
  </si>
  <si>
    <t>5,04</t>
  </si>
  <si>
    <t>45,02</t>
  </si>
  <si>
    <t>CUNIER BENIGNE</t>
  </si>
  <si>
    <t>11,8</t>
  </si>
  <si>
    <t>49,39</t>
  </si>
  <si>
    <t>99,09</t>
  </si>
  <si>
    <t>RAMAGET JEROME</t>
  </si>
  <si>
    <t>57,94</t>
  </si>
  <si>
    <t>MOUGEOT SEBASTIEN</t>
  </si>
  <si>
    <t>6,52</t>
  </si>
  <si>
    <t>41,54</t>
  </si>
  <si>
    <t>BAILLET DANIEL</t>
  </si>
  <si>
    <t>14,45</t>
  </si>
  <si>
    <t>6,72</t>
  </si>
  <si>
    <t>17,69</t>
  </si>
  <si>
    <t>8,99</t>
  </si>
  <si>
    <t>127,77</t>
  </si>
  <si>
    <t>20,89</t>
  </si>
  <si>
    <t>PIFFAUT FRANCOIS</t>
  </si>
  <si>
    <t>5,66</t>
  </si>
  <si>
    <t>37,51</t>
  </si>
  <si>
    <t>82,78</t>
  </si>
  <si>
    <t>97,29</t>
  </si>
  <si>
    <t>MENNETRIER YVES</t>
  </si>
  <si>
    <t>2,58</t>
  </si>
  <si>
    <t>45,76</t>
  </si>
  <si>
    <t>FIEUTELOT JEREMY</t>
  </si>
  <si>
    <t>90,36</t>
  </si>
  <si>
    <t>LAUPER STEPHANE</t>
  </si>
  <si>
    <t>155,53</t>
  </si>
  <si>
    <t>385,96</t>
  </si>
  <si>
    <t>308,05</t>
  </si>
  <si>
    <t>AUBRY PATRICK</t>
  </si>
  <si>
    <t>207,68</t>
  </si>
  <si>
    <t>124,19</t>
  </si>
  <si>
    <t>FIEUTELOT BRUNO</t>
  </si>
  <si>
    <t>53,27</t>
  </si>
  <si>
    <t>SIMON STEPHANE</t>
  </si>
  <si>
    <t>12,09</t>
  </si>
  <si>
    <t>214,45</t>
  </si>
  <si>
    <t>LEROY ERIC</t>
  </si>
  <si>
    <t>1049,51</t>
  </si>
  <si>
    <t>117,27</t>
  </si>
  <si>
    <t>100,37</t>
  </si>
  <si>
    <t>287,81</t>
  </si>
  <si>
    <t>65M</t>
  </si>
  <si>
    <t>1032,62</t>
  </si>
  <si>
    <t>395,98</t>
  </si>
  <si>
    <t>461,46</t>
  </si>
  <si>
    <t>121,56</t>
  </si>
  <si>
    <t>65C</t>
  </si>
  <si>
    <t>767,72</t>
  </si>
  <si>
    <t>851,92</t>
  </si>
  <si>
    <t>CHAUVIREY JEAN MARIE</t>
  </si>
  <si>
    <t>268,69</t>
  </si>
  <si>
    <t>195,83</t>
  </si>
  <si>
    <t>65H</t>
  </si>
  <si>
    <t>119,08</t>
  </si>
  <si>
    <t>CAIRE RICHARD</t>
  </si>
  <si>
    <t>65G</t>
  </si>
  <si>
    <t>13,24</t>
  </si>
  <si>
    <t>35,92</t>
  </si>
  <si>
    <t>LASSALLE JEAN CLAUDE</t>
  </si>
  <si>
    <t>298,89</t>
  </si>
  <si>
    <t>134,18</t>
  </si>
  <si>
    <t>LORIMIER ALEXANDRE</t>
  </si>
  <si>
    <t>65B</t>
  </si>
  <si>
    <t>290,21</t>
  </si>
  <si>
    <t>SAUVAGEOT JEAN PIERRE</t>
  </si>
  <si>
    <t>MIELLE SEBASTIEN</t>
  </si>
  <si>
    <t>9,29</t>
  </si>
  <si>
    <t>21,81</t>
  </si>
  <si>
    <t>TRUCHOT STEPHANE</t>
  </si>
  <si>
    <t>65I</t>
  </si>
  <si>
    <t>11,22</t>
  </si>
  <si>
    <t>23,34</t>
  </si>
  <si>
    <t>CHAUDOUET NICOLAS</t>
  </si>
  <si>
    <t>167,31</t>
  </si>
  <si>
    <t>65A</t>
  </si>
  <si>
    <t>59,94</t>
  </si>
  <si>
    <t>17,73</t>
  </si>
  <si>
    <t>GEORGEON NICOLAS</t>
  </si>
  <si>
    <t>7,46</t>
  </si>
  <si>
    <t>36,21</t>
  </si>
  <si>
    <t>TASSIN DOMINIQUE</t>
  </si>
  <si>
    <t>65K</t>
  </si>
  <si>
    <t>20,56</t>
  </si>
  <si>
    <t>43,84</t>
  </si>
  <si>
    <t>THIERY NICOLAS</t>
  </si>
  <si>
    <t>97,78</t>
  </si>
  <si>
    <t>8,72</t>
  </si>
  <si>
    <t>50,6</t>
  </si>
  <si>
    <t>65D</t>
  </si>
  <si>
    <t>9,35</t>
  </si>
  <si>
    <t>128,76</t>
  </si>
  <si>
    <t>ANGEBAULT THIERRY</t>
  </si>
  <si>
    <t>10,97</t>
  </si>
  <si>
    <t>26,27</t>
  </si>
  <si>
    <t>10,9</t>
  </si>
  <si>
    <t>ROUARD GILBERT</t>
  </si>
  <si>
    <t>8,07</t>
  </si>
  <si>
    <t>23,19</t>
  </si>
  <si>
    <t>65N</t>
  </si>
  <si>
    <t>19,99</t>
  </si>
  <si>
    <t>25,59</t>
  </si>
  <si>
    <t>CATHELAT GILLES</t>
  </si>
  <si>
    <t>65E</t>
  </si>
  <si>
    <t>12,47</t>
  </si>
  <si>
    <t>72,58</t>
  </si>
  <si>
    <t>10,03</t>
  </si>
  <si>
    <t>24,48</t>
  </si>
  <si>
    <t>65L</t>
  </si>
  <si>
    <t>48,06</t>
  </si>
  <si>
    <t>CLAUDON DIDIER</t>
  </si>
  <si>
    <t>33,2</t>
  </si>
  <si>
    <t>PRODHON NICOLAS</t>
  </si>
  <si>
    <t>36,64</t>
  </si>
  <si>
    <t>137,86</t>
  </si>
  <si>
    <t>CATHELAT GUILLAUME</t>
  </si>
  <si>
    <t>50,88</t>
  </si>
  <si>
    <t>259,27</t>
  </si>
  <si>
    <t>FLOCARD DAVID</t>
  </si>
  <si>
    <t>65F</t>
  </si>
  <si>
    <t>38,39</t>
  </si>
  <si>
    <t>18,85</t>
  </si>
  <si>
    <t>JOBARD CLAUDE</t>
  </si>
  <si>
    <t>243,3</t>
  </si>
  <si>
    <t>276,3</t>
  </si>
  <si>
    <t>20,94</t>
  </si>
  <si>
    <t>MENNETRIER MARC</t>
  </si>
  <si>
    <t>21,21</t>
  </si>
  <si>
    <t>54,55</t>
  </si>
  <si>
    <t>SECULA PASCAL</t>
  </si>
  <si>
    <t>104,25</t>
  </si>
  <si>
    <t>157,62</t>
  </si>
  <si>
    <t>19,44</t>
  </si>
  <si>
    <t>FOUROT MARC</t>
  </si>
  <si>
    <t>65O</t>
  </si>
  <si>
    <t>373,44</t>
  </si>
  <si>
    <t>23,77</t>
  </si>
  <si>
    <t>DUMONT DE CHASSART LOUIS-CEDRIC</t>
  </si>
  <si>
    <t>17,09</t>
  </si>
  <si>
    <t>178,33</t>
  </si>
  <si>
    <t>FAIVRE ERIC</t>
  </si>
  <si>
    <t>156,47</t>
  </si>
  <si>
    <t>52,5</t>
  </si>
  <si>
    <t>LACROIX PHILIPPE</t>
  </si>
  <si>
    <t>398,98</t>
  </si>
  <si>
    <t>107,1</t>
  </si>
  <si>
    <t>13,31</t>
  </si>
  <si>
    <t>88,1</t>
  </si>
  <si>
    <t>BAZEROLLE STEPHANE</t>
  </si>
  <si>
    <t>98,47</t>
  </si>
  <si>
    <t>ANDRE ARNAUD</t>
  </si>
  <si>
    <t>36,56</t>
  </si>
  <si>
    <t>77,14</t>
  </si>
  <si>
    <t>REDOUTET YVAN</t>
  </si>
  <si>
    <t>14,44</t>
  </si>
  <si>
    <t>57,49</t>
  </si>
  <si>
    <t>2,77</t>
  </si>
  <si>
    <t>61,21</t>
  </si>
  <si>
    <t>685,99</t>
  </si>
  <si>
    <t>396,49</t>
  </si>
  <si>
    <t>AUBRY EMMANUEL</t>
  </si>
  <si>
    <t>139,68</t>
  </si>
  <si>
    <t>498,64</t>
  </si>
  <si>
    <t>MUGNIER ALAIN</t>
  </si>
  <si>
    <t>11,55</t>
  </si>
  <si>
    <t>70,61</t>
  </si>
  <si>
    <t>GIRARDOT LIONEL</t>
  </si>
  <si>
    <t>90,4</t>
  </si>
  <si>
    <t>259,8</t>
  </si>
  <si>
    <t>GAUVAIN FRANCOISE</t>
  </si>
  <si>
    <t>80,45</t>
  </si>
  <si>
    <t>531,35</t>
  </si>
  <si>
    <t>JANNAUD FRANCK</t>
  </si>
  <si>
    <t>646,04</t>
  </si>
  <si>
    <t>136,2</t>
  </si>
  <si>
    <t>GUYOT MICHEL</t>
  </si>
  <si>
    <t>314,92</t>
  </si>
  <si>
    <t>316,8</t>
  </si>
  <si>
    <t>0,28</t>
  </si>
  <si>
    <t>52,74</t>
  </si>
  <si>
    <t>105,73</t>
  </si>
  <si>
    <t>109,34</t>
  </si>
  <si>
    <t>9,62</t>
  </si>
  <si>
    <t>61,46</t>
  </si>
  <si>
    <t>61,06</t>
  </si>
  <si>
    <t>97,4</t>
  </si>
  <si>
    <t>FARY BRUNO</t>
  </si>
  <si>
    <t>671,89</t>
  </si>
  <si>
    <t>290,83</t>
  </si>
  <si>
    <t>CARNIO PHILIPPE</t>
  </si>
  <si>
    <t>14,36</t>
  </si>
  <si>
    <t>37,48</t>
  </si>
  <si>
    <t>GAILLARDOT JEREMY</t>
  </si>
  <si>
    <t>107,24</t>
  </si>
  <si>
    <t>328,37</t>
  </si>
  <si>
    <t>FREQUELIN CHRISTOPHE</t>
  </si>
  <si>
    <t>19,73</t>
  </si>
  <si>
    <t>601,37</t>
  </si>
  <si>
    <t>24,36</t>
  </si>
  <si>
    <t>80,41</t>
  </si>
  <si>
    <t>788,87</t>
  </si>
  <si>
    <t>LECLERC RACHEL</t>
  </si>
  <si>
    <t>12,06</t>
  </si>
  <si>
    <t>78,32</t>
  </si>
  <si>
    <t>65J</t>
  </si>
  <si>
    <t>1039,04</t>
  </si>
  <si>
    <t>GOUGET CHRISTIAN</t>
  </si>
  <si>
    <t>290,36</t>
  </si>
  <si>
    <t>13,3</t>
  </si>
  <si>
    <t>27,88</t>
  </si>
  <si>
    <t>LANGLOIS JONATHAN</t>
  </si>
  <si>
    <t>106,93</t>
  </si>
  <si>
    <t>173,72</t>
  </si>
  <si>
    <t>MIELLE DIDIER</t>
  </si>
  <si>
    <t>4587,9</t>
  </si>
  <si>
    <t>53,5</t>
  </si>
  <si>
    <t>BERTHELON REGIS</t>
  </si>
  <si>
    <t>192,73</t>
  </si>
  <si>
    <t>DECHANET NICOLAS</t>
  </si>
  <si>
    <t>158,51</t>
  </si>
  <si>
    <t>586,88</t>
  </si>
  <si>
    <t>PISANESCHI JEAN-LOUIS</t>
  </si>
  <si>
    <t>20,72</t>
  </si>
  <si>
    <t>31,27</t>
  </si>
  <si>
    <t>286,69</t>
  </si>
  <si>
    <t>116,11</t>
  </si>
  <si>
    <t>FOURNIER VINCENT</t>
  </si>
  <si>
    <t>266,95</t>
  </si>
  <si>
    <t>35,72</t>
  </si>
  <si>
    <t>14,76</t>
  </si>
  <si>
    <t>53,71</t>
  </si>
  <si>
    <t>22,35</t>
  </si>
  <si>
    <t>100,99</t>
  </si>
  <si>
    <t>KAMINSKI BRICE</t>
  </si>
  <si>
    <t>77,68</t>
  </si>
  <si>
    <t>19,81</t>
  </si>
  <si>
    <t>MARCHAL JEAN-CHRISTOPHE</t>
  </si>
  <si>
    <t>48,65</t>
  </si>
  <si>
    <t>BOUR ENGUERRAND</t>
  </si>
  <si>
    <t>9,76</t>
  </si>
  <si>
    <t>64,73</t>
  </si>
  <si>
    <t>MINOT GUY</t>
  </si>
  <si>
    <t>7,51</t>
  </si>
  <si>
    <t>88,59</t>
  </si>
  <si>
    <t>RICHARD ADRIEN</t>
  </si>
  <si>
    <t>14,72</t>
  </si>
  <si>
    <t>21,02</t>
  </si>
  <si>
    <t>OLIVIER PIERRE</t>
  </si>
  <si>
    <t>572,55</t>
  </si>
  <si>
    <t>1295,1</t>
  </si>
  <si>
    <t>525,21</t>
  </si>
  <si>
    <t>378,96</t>
  </si>
  <si>
    <t>ANDRIOT JEREMY</t>
  </si>
  <si>
    <t>7,54</t>
  </si>
  <si>
    <t>156,98</t>
  </si>
  <si>
    <t>TRIERWEILER BERNARD</t>
  </si>
  <si>
    <t>72,84</t>
  </si>
  <si>
    <t>73,02</t>
  </si>
  <si>
    <t>71,29</t>
  </si>
  <si>
    <t>106,97</t>
  </si>
  <si>
    <t>LEGOUT REGIS</t>
  </si>
  <si>
    <t>18,57</t>
  </si>
  <si>
    <t>112,89</t>
  </si>
  <si>
    <t>478,8</t>
  </si>
  <si>
    <t>ROUSSEY LOIC</t>
  </si>
  <si>
    <t>ROZAT DAVID</t>
  </si>
  <si>
    <t>571,16</t>
  </si>
  <si>
    <t>274,42</t>
  </si>
  <si>
    <t>499,03</t>
  </si>
  <si>
    <t>656,09</t>
  </si>
  <si>
    <t>29B</t>
  </si>
  <si>
    <t>8,56</t>
  </si>
  <si>
    <t>55,03</t>
  </si>
  <si>
    <t>CARON ROBERT</t>
  </si>
  <si>
    <t>18,3</t>
  </si>
  <si>
    <t>VAUTRIN JEAN-FRANCOIS</t>
  </si>
  <si>
    <t>29A</t>
  </si>
  <si>
    <t>39,93</t>
  </si>
  <si>
    <t>204,19</t>
  </si>
  <si>
    <t>VOLOT JULIEN</t>
  </si>
  <si>
    <t>32,35</t>
  </si>
  <si>
    <t>10,44</t>
  </si>
  <si>
    <t>LECOSSOIS THIERRY</t>
  </si>
  <si>
    <t>622,35</t>
  </si>
  <si>
    <t>10,57</t>
  </si>
  <si>
    <t>COTTRELLE DIDIER</t>
  </si>
  <si>
    <t>97,28</t>
  </si>
  <si>
    <t>ROLLAND XAVIER</t>
  </si>
  <si>
    <t>DURST SYLVAIN</t>
  </si>
  <si>
    <t>6,77</t>
  </si>
  <si>
    <t>17,52</t>
  </si>
  <si>
    <t>HENRY SEBASTIEN</t>
  </si>
  <si>
    <t>29E</t>
  </si>
  <si>
    <t>189,1</t>
  </si>
  <si>
    <t>KOLB THIERRY</t>
  </si>
  <si>
    <t>21,85</t>
  </si>
  <si>
    <t>297,1</t>
  </si>
  <si>
    <t>FISCHER PIERRE-HENRI</t>
  </si>
  <si>
    <t>29C</t>
  </si>
  <si>
    <t>111,53</t>
  </si>
  <si>
    <t>PECKA DANIEL</t>
  </si>
  <si>
    <t>39,9</t>
  </si>
  <si>
    <t>37,41</t>
  </si>
  <si>
    <t>MENETRIER NICOLAS</t>
  </si>
  <si>
    <t>3,33</t>
  </si>
  <si>
    <t>34,79</t>
  </si>
  <si>
    <t>17,38</t>
  </si>
  <si>
    <t>44,44</t>
  </si>
  <si>
    <t>BERNAND JEAN LOUIS</t>
  </si>
  <si>
    <t>29D</t>
  </si>
  <si>
    <t>31,05</t>
  </si>
  <si>
    <t>GUILMINOT DIDIER</t>
  </si>
  <si>
    <t>337,54</t>
  </si>
  <si>
    <t>40,18</t>
  </si>
  <si>
    <t>BERNAND PASCAL</t>
  </si>
  <si>
    <t>156,9</t>
  </si>
  <si>
    <t>304,96</t>
  </si>
  <si>
    <t>METTEZ JOEL</t>
  </si>
  <si>
    <t>669,69</t>
  </si>
  <si>
    <t>318,83</t>
  </si>
  <si>
    <t>23,21</t>
  </si>
  <si>
    <t>116,47</t>
  </si>
  <si>
    <t>276,64</t>
  </si>
  <si>
    <t>5,02</t>
  </si>
  <si>
    <t>THIEBAUT SYLVAIN</t>
  </si>
  <si>
    <t>752,05</t>
  </si>
  <si>
    <t>72,55</t>
  </si>
  <si>
    <t>POLICE PHILIPPE</t>
  </si>
  <si>
    <t>4,32</t>
  </si>
  <si>
    <t>90,04</t>
  </si>
  <si>
    <t>HENRY JACKY</t>
  </si>
  <si>
    <t>1413,37</t>
  </si>
  <si>
    <t>38,93</t>
  </si>
  <si>
    <t>241,72</t>
  </si>
  <si>
    <t>70,15</t>
  </si>
  <si>
    <t>76,34</t>
  </si>
  <si>
    <t>GALDO ANGEL</t>
  </si>
  <si>
    <t>0,99</t>
  </si>
  <si>
    <t>204,82</t>
  </si>
  <si>
    <t>BLANCHART CHRISTIAN</t>
  </si>
  <si>
    <t>158,55</t>
  </si>
  <si>
    <t>30,91</t>
  </si>
  <si>
    <t>46,97</t>
  </si>
  <si>
    <t>MULLER CHRISTIAN</t>
  </si>
  <si>
    <t>114,58</t>
  </si>
  <si>
    <t>CAUSSIN MATHIEU</t>
  </si>
  <si>
    <t>74,42</t>
  </si>
  <si>
    <t>34,15</t>
  </si>
  <si>
    <t>62,09</t>
  </si>
  <si>
    <t>ACHINI SYLVAIN</t>
  </si>
  <si>
    <t>7,24</t>
  </si>
  <si>
    <t>144,72</t>
  </si>
  <si>
    <t>MULLER SEBASTIEN</t>
  </si>
  <si>
    <t>55,16</t>
  </si>
  <si>
    <t>236,48</t>
  </si>
  <si>
    <t>PAULIN FABRICE</t>
  </si>
  <si>
    <t>228,89</t>
  </si>
  <si>
    <t>SENGER JOHN</t>
  </si>
  <si>
    <t>22,2</t>
  </si>
  <si>
    <t>6,02</t>
  </si>
  <si>
    <t>BENOIT PHILIPPE</t>
  </si>
  <si>
    <t>16,84</t>
  </si>
  <si>
    <t>CHAUSSIN ALAIN</t>
  </si>
  <si>
    <t>93,1</t>
  </si>
  <si>
    <t>72A</t>
  </si>
  <si>
    <t>39,84</t>
  </si>
  <si>
    <t>MILLARD MARTIAL</t>
  </si>
  <si>
    <t>0,83</t>
  </si>
  <si>
    <t>51,52</t>
  </si>
  <si>
    <t>MARTELLE PASCAL</t>
  </si>
  <si>
    <t>52,99</t>
  </si>
  <si>
    <t>33,56</t>
  </si>
  <si>
    <t>HORIOT JOEL</t>
  </si>
  <si>
    <t>100,95</t>
  </si>
  <si>
    <t>437,32</t>
  </si>
  <si>
    <t>LEPAGE ANTHONY</t>
  </si>
  <si>
    <t>38,4</t>
  </si>
  <si>
    <t>AMIARD ALEXIS</t>
  </si>
  <si>
    <t>83,68</t>
  </si>
  <si>
    <t>126,8</t>
  </si>
  <si>
    <t>57B</t>
  </si>
  <si>
    <t>124,43</t>
  </si>
  <si>
    <t>404,48</t>
  </si>
  <si>
    <t>BELARGENT GERALD</t>
  </si>
  <si>
    <t>20,43</t>
  </si>
  <si>
    <t>133,82</t>
  </si>
  <si>
    <t>TETEVUIDE CLAUDE YVES</t>
  </si>
  <si>
    <t>21,73</t>
  </si>
  <si>
    <t>127,13</t>
  </si>
  <si>
    <t>GILLET JEAN-FRANCOIS</t>
  </si>
  <si>
    <t>468,44</t>
  </si>
  <si>
    <t>SCANDELLA STEPHANE</t>
  </si>
  <si>
    <t>19,95</t>
  </si>
  <si>
    <t>417,51</t>
  </si>
  <si>
    <t>BRAUEN ALEXANDRE</t>
  </si>
  <si>
    <t>55QUA</t>
  </si>
  <si>
    <t>97,8</t>
  </si>
  <si>
    <t>DUPAQUIER FREDERIC</t>
  </si>
  <si>
    <t>10,01</t>
  </si>
  <si>
    <t>119,03</t>
  </si>
  <si>
    <t>72B</t>
  </si>
  <si>
    <t>127,41</t>
  </si>
  <si>
    <t>257,38</t>
  </si>
  <si>
    <t>LAGARIDE JEAN BAPTISTE</t>
  </si>
  <si>
    <t>71,21</t>
  </si>
  <si>
    <t>63,02</t>
  </si>
  <si>
    <t>POINSOT JACKY</t>
  </si>
  <si>
    <t>72E</t>
  </si>
  <si>
    <t>68,13</t>
  </si>
  <si>
    <t>325,68</t>
  </si>
  <si>
    <t>CHAMPS HERVE</t>
  </si>
  <si>
    <t>314,21</t>
  </si>
  <si>
    <t>92,64</t>
  </si>
  <si>
    <t>LECLERC FRANCK</t>
  </si>
  <si>
    <t>185,57</t>
  </si>
  <si>
    <t>180,66</t>
  </si>
  <si>
    <t>TONNELIER DIDIER</t>
  </si>
  <si>
    <t>50,17</t>
  </si>
  <si>
    <t>GRAND SYLVAIN</t>
  </si>
  <si>
    <t>47,88</t>
  </si>
  <si>
    <t>23,25</t>
  </si>
  <si>
    <t>99,88</t>
  </si>
  <si>
    <t>2,73</t>
  </si>
  <si>
    <t>44,71</t>
  </si>
  <si>
    <t>FUSY HUBERT</t>
  </si>
  <si>
    <t>316,57</t>
  </si>
  <si>
    <t>124,42</t>
  </si>
  <si>
    <t>NICOLAS ALAIN</t>
  </si>
  <si>
    <t>48,68</t>
  </si>
  <si>
    <t>124,03</t>
  </si>
  <si>
    <t>348,59</t>
  </si>
  <si>
    <t>ANTOINE JEAN PIERRE</t>
  </si>
  <si>
    <t>41,51</t>
  </si>
  <si>
    <t>LESPRIT ARNAUD</t>
  </si>
  <si>
    <t>8,9</t>
  </si>
  <si>
    <t>61,98</t>
  </si>
  <si>
    <t>MOULOUD DOMINIQUE</t>
  </si>
  <si>
    <t>27,26</t>
  </si>
  <si>
    <t>150,99</t>
  </si>
  <si>
    <t>MONTULET QUENTIN</t>
  </si>
  <si>
    <t>556,59</t>
  </si>
  <si>
    <t>872,69</t>
  </si>
  <si>
    <t>FOINON VALENTIN</t>
  </si>
  <si>
    <t>34,39</t>
  </si>
  <si>
    <t>57A</t>
  </si>
  <si>
    <t>0,85</t>
  </si>
  <si>
    <t>73,78</t>
  </si>
  <si>
    <t>55BIS</t>
  </si>
  <si>
    <t>0,37</t>
  </si>
  <si>
    <t>80,98</t>
  </si>
  <si>
    <t>THIVET NATHALIE</t>
  </si>
  <si>
    <t>77,42</t>
  </si>
  <si>
    <t>POISSE MICHEL</t>
  </si>
  <si>
    <t>0,19</t>
  </si>
  <si>
    <t>54,67</t>
  </si>
  <si>
    <t>72D</t>
  </si>
  <si>
    <t>GONY HUBERT</t>
  </si>
  <si>
    <t>55TER</t>
  </si>
  <si>
    <t>179,42</t>
  </si>
  <si>
    <t>229,46</t>
  </si>
  <si>
    <t>COEURDASSIER JOEL</t>
  </si>
  <si>
    <t>38TER</t>
  </si>
  <si>
    <t>61,5</t>
  </si>
  <si>
    <t>HUMBERT FREDERIC</t>
  </si>
  <si>
    <t>0,47</t>
  </si>
  <si>
    <t>78,72</t>
  </si>
  <si>
    <t>LAUMONT PIERRE- JEAN ARTHUR</t>
  </si>
  <si>
    <t>174,34</t>
  </si>
  <si>
    <t>CHAUSSIN OLIVIER</t>
  </si>
  <si>
    <t>362,29</t>
  </si>
  <si>
    <t>HENRY JEAN-CLAUDE</t>
  </si>
  <si>
    <t>284,09</t>
  </si>
  <si>
    <t>BUSTON PASCAL</t>
  </si>
  <si>
    <t>67,1</t>
  </si>
  <si>
    <t>790,69</t>
  </si>
  <si>
    <t>BOURRIER ALAIN</t>
  </si>
  <si>
    <t>47,9</t>
  </si>
  <si>
    <t>4,36</t>
  </si>
  <si>
    <t>54,12</t>
  </si>
  <si>
    <t>63,68</t>
  </si>
  <si>
    <t>335,29</t>
  </si>
  <si>
    <t>FOUREL GEORGES</t>
  </si>
  <si>
    <t>305,05</t>
  </si>
  <si>
    <t>492,32</t>
  </si>
  <si>
    <t>LAMBERT MATTHIAS</t>
  </si>
  <si>
    <t>239,95</t>
  </si>
  <si>
    <t>760,49</t>
  </si>
  <si>
    <t>GEOFFROY ROMUALD</t>
  </si>
  <si>
    <t>190,17</t>
  </si>
  <si>
    <t>573,14</t>
  </si>
  <si>
    <t>376,24</t>
  </si>
  <si>
    <t>696,2</t>
  </si>
  <si>
    <t>COYER MAX</t>
  </si>
  <si>
    <t>307,43</t>
  </si>
  <si>
    <t>503,15</t>
  </si>
  <si>
    <t>TETEVUIDE FLAVIEN</t>
  </si>
  <si>
    <t>85,15</t>
  </si>
  <si>
    <t>LEFEBVRE CLAUDE</t>
  </si>
  <si>
    <t>24,1</t>
  </si>
  <si>
    <t>44,31</t>
  </si>
  <si>
    <t>POISSE DAVID</t>
  </si>
  <si>
    <t>12,39</t>
  </si>
  <si>
    <t>373,28</t>
  </si>
  <si>
    <t>210,7</t>
  </si>
  <si>
    <t>28,32</t>
  </si>
  <si>
    <t>LEMOINE VALENTIN</t>
  </si>
  <si>
    <t>478,55</t>
  </si>
  <si>
    <t>TOURDOT PHILIPPE</t>
  </si>
  <si>
    <t>373,7</t>
  </si>
  <si>
    <t>HORIOT JACKY</t>
  </si>
  <si>
    <t>236,96</t>
  </si>
  <si>
    <t>411,07</t>
  </si>
  <si>
    <t>VAUTHRIN CLAUDE</t>
  </si>
  <si>
    <t>17,93</t>
  </si>
  <si>
    <t>120,47</t>
  </si>
  <si>
    <t>ROUSSELOT EMMANUEL</t>
  </si>
  <si>
    <t>28,95</t>
  </si>
  <si>
    <t>GODARD JEAN FRANCOIS</t>
  </si>
  <si>
    <t>14,75</t>
  </si>
  <si>
    <t>RIBEIRO   LESPRIT ADAM</t>
  </si>
  <si>
    <t>5,84</t>
  </si>
  <si>
    <t>28,36</t>
  </si>
  <si>
    <t>437,3</t>
  </si>
  <si>
    <t>297,02</t>
  </si>
  <si>
    <t>DELAITRE HERVE</t>
  </si>
  <si>
    <t>242,9</t>
  </si>
  <si>
    <t>AIGNELOT CEDRIC</t>
  </si>
  <si>
    <t>15,75</t>
  </si>
  <si>
    <t>16,22</t>
  </si>
  <si>
    <t>MUSSOT DOMINIQUE</t>
  </si>
  <si>
    <t>55,76</t>
  </si>
  <si>
    <t>20,06</t>
  </si>
  <si>
    <t>6,47</t>
  </si>
  <si>
    <t>LEPINOIS RENE</t>
  </si>
  <si>
    <t>FONTAINE RENE</t>
  </si>
  <si>
    <t>2,56</t>
  </si>
  <si>
    <t>220,8</t>
  </si>
  <si>
    <t>VALLON THOMAS</t>
  </si>
  <si>
    <t>15,96</t>
  </si>
  <si>
    <t>FRANCOIS BERNARD</t>
  </si>
  <si>
    <t>26,69</t>
  </si>
  <si>
    <t>79,09</t>
  </si>
  <si>
    <t>12,13</t>
  </si>
  <si>
    <t>43,48</t>
  </si>
  <si>
    <t>28,9</t>
  </si>
  <si>
    <t>15,59</t>
  </si>
  <si>
    <t>168,45</t>
  </si>
  <si>
    <t>11,98</t>
  </si>
  <si>
    <t>159,28</t>
  </si>
  <si>
    <t>FABRE JEAN MARC</t>
  </si>
  <si>
    <t>34,22</t>
  </si>
  <si>
    <t>21,1</t>
  </si>
  <si>
    <t>WALTER YVES</t>
  </si>
  <si>
    <t>0,29</t>
  </si>
  <si>
    <t>61,82</t>
  </si>
  <si>
    <t>3,29</t>
  </si>
  <si>
    <t>135,38</t>
  </si>
  <si>
    <t>PERRIOT YANNICK</t>
  </si>
  <si>
    <t>142,27</t>
  </si>
  <si>
    <t>641,36</t>
  </si>
  <si>
    <t>GOURLOT ERIC</t>
  </si>
  <si>
    <t>306,01</t>
  </si>
  <si>
    <t>PRODHON CHRISTIAN</t>
  </si>
  <si>
    <t>29,84</t>
  </si>
  <si>
    <t>161,54</t>
  </si>
  <si>
    <t>BERTHE FLAVIEN</t>
  </si>
  <si>
    <t>111,43</t>
  </si>
  <si>
    <t>130,09</t>
  </si>
  <si>
    <t>SIMON HERVE</t>
  </si>
  <si>
    <t>88,82</t>
  </si>
  <si>
    <t>571,29</t>
  </si>
  <si>
    <t>CIAUX PATRICK</t>
  </si>
  <si>
    <t>614,25</t>
  </si>
  <si>
    <t>1183,83</t>
  </si>
  <si>
    <t>CLAUDEL CHRISTOPHE</t>
  </si>
  <si>
    <t>13,5</t>
  </si>
  <si>
    <t>6,8</t>
  </si>
  <si>
    <t>90,55</t>
  </si>
  <si>
    <t>22,9</t>
  </si>
  <si>
    <t>150,97</t>
  </si>
  <si>
    <t>153,7</t>
  </si>
  <si>
    <t>384,67</t>
  </si>
  <si>
    <t>270,36</t>
  </si>
  <si>
    <t>D ABZAC RAOUL</t>
  </si>
  <si>
    <t>85,53</t>
  </si>
  <si>
    <t>17,31</t>
  </si>
  <si>
    <t>GUYOT JEROME</t>
  </si>
  <si>
    <t>119,09</t>
  </si>
  <si>
    <t>407,75</t>
  </si>
  <si>
    <t>HUN CHRISTIAN</t>
  </si>
  <si>
    <t>10,8</t>
  </si>
  <si>
    <t>194,31</t>
  </si>
  <si>
    <t>835,08</t>
  </si>
  <si>
    <t>23,76</t>
  </si>
  <si>
    <t>30,31</t>
  </si>
  <si>
    <t>9,7</t>
  </si>
  <si>
    <t>72C</t>
  </si>
  <si>
    <t>114,99</t>
  </si>
  <si>
    <t>175,79</t>
  </si>
  <si>
    <t>203,83</t>
  </si>
  <si>
    <t>140,16</t>
  </si>
  <si>
    <t>CORNET DIDIER</t>
  </si>
  <si>
    <t>45,59</t>
  </si>
  <si>
    <t>143,38</t>
  </si>
  <si>
    <t>31,58</t>
  </si>
  <si>
    <t>10,66</t>
  </si>
  <si>
    <t>599,14</t>
  </si>
  <si>
    <t>ILLESTA FRANCOIS</t>
  </si>
  <si>
    <t>595,92</t>
  </si>
  <si>
    <t>231,34</t>
  </si>
  <si>
    <t>201,34</t>
  </si>
  <si>
    <t>71,01</t>
  </si>
  <si>
    <t>HUMBERT DANIEL</t>
  </si>
  <si>
    <t>12,49</t>
  </si>
  <si>
    <t>49,83</t>
  </si>
  <si>
    <t>CHARNOT CLAUDE</t>
  </si>
  <si>
    <t>384,78</t>
  </si>
  <si>
    <t>431,07</t>
  </si>
  <si>
    <t>DAMIDEAUX CHRISTIAN</t>
  </si>
  <si>
    <t>384,1</t>
  </si>
  <si>
    <t>546,69</t>
  </si>
  <si>
    <t>DUMAS SEBASTIEN</t>
  </si>
  <si>
    <t>49,78</t>
  </si>
  <si>
    <t>187,35</t>
  </si>
  <si>
    <t>3,22</t>
  </si>
  <si>
    <t>THIEBAUT JEAN-MARIE</t>
  </si>
  <si>
    <t>5,14</t>
  </si>
  <si>
    <t>194,11</t>
  </si>
  <si>
    <t>HATIER RENE</t>
  </si>
  <si>
    <t>535,22</t>
  </si>
  <si>
    <t>210,56</t>
  </si>
  <si>
    <t>40B</t>
  </si>
  <si>
    <t>8,13</t>
  </si>
  <si>
    <t>28,19</t>
  </si>
  <si>
    <t>BARBIER GUY</t>
  </si>
  <si>
    <t>101,19</t>
  </si>
  <si>
    <t>618,72</t>
  </si>
  <si>
    <t>230,2</t>
  </si>
  <si>
    <t>CHAUVIN ERIC</t>
  </si>
  <si>
    <t>77,05</t>
  </si>
  <si>
    <t>40A</t>
  </si>
  <si>
    <t>117,43</t>
  </si>
  <si>
    <t>212,21</t>
  </si>
  <si>
    <t>177,52</t>
  </si>
  <si>
    <t>497,51</t>
  </si>
  <si>
    <t>PETIN PATRICE</t>
  </si>
  <si>
    <t>173,25</t>
  </si>
  <si>
    <t>MAUGRAS JOHAN</t>
  </si>
  <si>
    <t>327,07</t>
  </si>
  <si>
    <t>243,59</t>
  </si>
  <si>
    <t>VINCENT CEDRIC  MICHEL  ANDRE</t>
  </si>
  <si>
    <t>19,46</t>
  </si>
  <si>
    <t>120,45</t>
  </si>
  <si>
    <t>THIEBAUT CLAUDE</t>
  </si>
  <si>
    <t>12,46</t>
  </si>
  <si>
    <t>GILLOT PHILIPPE</t>
  </si>
  <si>
    <t>245,36</t>
  </si>
  <si>
    <t>13,12</t>
  </si>
  <si>
    <t>COLOMBANI DOMINIQUE</t>
  </si>
  <si>
    <t>51,63</t>
  </si>
  <si>
    <t>1028,15</t>
  </si>
  <si>
    <t>BARBANT FRANCK</t>
  </si>
  <si>
    <t>28,46</t>
  </si>
  <si>
    <t>605,62</t>
  </si>
  <si>
    <t>86,35</t>
  </si>
  <si>
    <t>407,32</t>
  </si>
  <si>
    <t>38BIS</t>
  </si>
  <si>
    <t>213,95</t>
  </si>
  <si>
    <t>617,23</t>
  </si>
  <si>
    <t>GAVIGNET DOMINIQUE</t>
  </si>
  <si>
    <t>24,78</t>
  </si>
  <si>
    <t>20,49</t>
  </si>
  <si>
    <t>MATHIEU JEROME</t>
  </si>
  <si>
    <t>172,54</t>
  </si>
  <si>
    <t>908,01</t>
  </si>
  <si>
    <t>BEME JEAN-FRANCOIS</t>
  </si>
  <si>
    <t>92,83</t>
  </si>
  <si>
    <t>PECH FRANCIS</t>
  </si>
  <si>
    <t>245,53</t>
  </si>
  <si>
    <t>300,26</t>
  </si>
  <si>
    <t>DRIE KEVIN</t>
  </si>
  <si>
    <t>79,96</t>
  </si>
  <si>
    <t>261,56</t>
  </si>
  <si>
    <t>PRUNNOT JEAN-LOUIS</t>
  </si>
  <si>
    <t>22,89</t>
  </si>
  <si>
    <t>NOGARA PATRICK</t>
  </si>
  <si>
    <t>600,79</t>
  </si>
  <si>
    <t>195,95</t>
  </si>
  <si>
    <t>CLAUDE JEAN-MARIE</t>
  </si>
  <si>
    <t>138,69</t>
  </si>
  <si>
    <t>THOMAS JEAN-PIERRE</t>
  </si>
  <si>
    <t>516,77</t>
  </si>
  <si>
    <t>611,47</t>
  </si>
  <si>
    <t>NOGARA DANIEL</t>
  </si>
  <si>
    <t>484,99</t>
  </si>
  <si>
    <t>433,42</t>
  </si>
  <si>
    <t>304,89</t>
  </si>
  <si>
    <t>976,32</t>
  </si>
  <si>
    <t>SUDRE GUILLAUME</t>
  </si>
  <si>
    <t>297,27</t>
  </si>
  <si>
    <t>882,69</t>
  </si>
  <si>
    <t>166,61</t>
  </si>
  <si>
    <t>394,03</t>
  </si>
  <si>
    <t>THEROL BERNARD</t>
  </si>
  <si>
    <t>8,18</t>
  </si>
  <si>
    <t>493,74</t>
  </si>
  <si>
    <t>391,71</t>
  </si>
  <si>
    <t>GUYON FREDERIC</t>
  </si>
  <si>
    <t>136,17</t>
  </si>
  <si>
    <t>19,05</t>
  </si>
  <si>
    <t>10,37</t>
  </si>
  <si>
    <t>LARCHE PHILIPPE</t>
  </si>
  <si>
    <t>129,06</t>
  </si>
  <si>
    <t>213,69</t>
  </si>
  <si>
    <t>ROQUIS REGIS</t>
  </si>
  <si>
    <t>31,78</t>
  </si>
  <si>
    <t>178,05</t>
  </si>
  <si>
    <t>702,53</t>
  </si>
  <si>
    <t>312,73</t>
  </si>
  <si>
    <t>GEAUGEY ALAIN</t>
  </si>
  <si>
    <t>7,62</t>
  </si>
  <si>
    <t>93,63</t>
  </si>
  <si>
    <t>23,17</t>
  </si>
  <si>
    <t>422,53</t>
  </si>
  <si>
    <t>01B</t>
  </si>
  <si>
    <t>17,07</t>
  </si>
  <si>
    <t>7,9</t>
  </si>
  <si>
    <t>CORNUET RENE</t>
  </si>
  <si>
    <t>02A</t>
  </si>
  <si>
    <t>30,8</t>
  </si>
  <si>
    <t>18,89</t>
  </si>
  <si>
    <t>KERFURIC MARCEL</t>
  </si>
  <si>
    <t>PONSARD MICHAEL</t>
  </si>
  <si>
    <t>02B</t>
  </si>
  <si>
    <t>98,94</t>
  </si>
  <si>
    <t>MEUNIER SAVINIEN</t>
  </si>
  <si>
    <t>37,85</t>
  </si>
  <si>
    <t>58,1</t>
  </si>
  <si>
    <t>3,32</t>
  </si>
  <si>
    <t>110,88</t>
  </si>
  <si>
    <t>CAREME ANTONIO</t>
  </si>
  <si>
    <t>58,52</t>
  </si>
  <si>
    <t>454,77</t>
  </si>
  <si>
    <t>BUREL JEAN-LUC</t>
  </si>
  <si>
    <t>03A</t>
  </si>
  <si>
    <t>49,17</t>
  </si>
  <si>
    <t>87,18</t>
  </si>
  <si>
    <t>BOUR PIERRE</t>
  </si>
  <si>
    <t>01A</t>
  </si>
  <si>
    <t>41,86</t>
  </si>
  <si>
    <t>2,63</t>
  </si>
  <si>
    <t>29,95</t>
  </si>
  <si>
    <t>DEBRICON PHILIPPE</t>
  </si>
  <si>
    <t>124,5</t>
  </si>
  <si>
    <t>381,09</t>
  </si>
  <si>
    <t>BRUNSMANN PASCAL</t>
  </si>
  <si>
    <t>15,91</t>
  </si>
  <si>
    <t>18,92</t>
  </si>
  <si>
    <t>35B</t>
  </si>
  <si>
    <t>67,76</t>
  </si>
  <si>
    <t>ROLLAND DIDIER</t>
  </si>
  <si>
    <t>35C</t>
  </si>
  <si>
    <t>109,51</t>
  </si>
  <si>
    <t>164,53</t>
  </si>
  <si>
    <t>GRAJA ERIC</t>
  </si>
  <si>
    <t>33,61</t>
  </si>
  <si>
    <t>35E</t>
  </si>
  <si>
    <t>170,04</t>
  </si>
  <si>
    <t>HENRIOT JEAN-LOUIS</t>
  </si>
  <si>
    <t>47,53</t>
  </si>
  <si>
    <t>29,58</t>
  </si>
  <si>
    <t>VAUTRIN FLORIAN</t>
  </si>
  <si>
    <t>685,86</t>
  </si>
  <si>
    <t>FRANCISCO ELISIO DAVID</t>
  </si>
  <si>
    <t>14,84</t>
  </si>
  <si>
    <t>HENRY CHRISTOPHER</t>
  </si>
  <si>
    <t>174,69</t>
  </si>
  <si>
    <t>REY ERIC</t>
  </si>
  <si>
    <t>115,36</t>
  </si>
  <si>
    <t>CEGLIA WALTER</t>
  </si>
  <si>
    <t>73,53</t>
  </si>
  <si>
    <t>33,72</t>
  </si>
  <si>
    <t>119,71</t>
  </si>
  <si>
    <t>LACROIX NICOLAS</t>
  </si>
  <si>
    <t>513,47</t>
  </si>
  <si>
    <t>902,13</t>
  </si>
  <si>
    <t>GRAILLOT JEAN PAUL</t>
  </si>
  <si>
    <t>35D</t>
  </si>
  <si>
    <t>36,93</t>
  </si>
  <si>
    <t>198,79</t>
  </si>
  <si>
    <t>BERTHE FRANCOIS</t>
  </si>
  <si>
    <t>276,16</t>
  </si>
  <si>
    <t>AUBERTIN THOMAS</t>
  </si>
  <si>
    <t>CORVASCE THOMAS</t>
  </si>
  <si>
    <t>28,08</t>
  </si>
  <si>
    <t>71,62</t>
  </si>
  <si>
    <t>35A</t>
  </si>
  <si>
    <t>24,19</t>
  </si>
  <si>
    <t>49,33</t>
  </si>
  <si>
    <t>CHOUFFAUT PHILIPPE</t>
  </si>
  <si>
    <t>21,07</t>
  </si>
  <si>
    <t>37,03</t>
  </si>
  <si>
    <t>34,95</t>
  </si>
  <si>
    <t>681,6</t>
  </si>
  <si>
    <t>32,03</t>
  </si>
  <si>
    <t>522,52</t>
  </si>
  <si>
    <t>664,23</t>
  </si>
  <si>
    <t>696,36</t>
  </si>
  <si>
    <t>202,04</t>
  </si>
  <si>
    <t>129,78</t>
  </si>
  <si>
    <t>COLIN DOMINIQUE</t>
  </si>
  <si>
    <t>89,05</t>
  </si>
  <si>
    <t>ZANINI BRUNO</t>
  </si>
  <si>
    <t>423,45</t>
  </si>
  <si>
    <t>122,11</t>
  </si>
  <si>
    <t>PERNET PHILIPPE</t>
  </si>
  <si>
    <t>176,24</t>
  </si>
  <si>
    <t>395,03</t>
  </si>
  <si>
    <t>MENETRIER PASCAL</t>
  </si>
  <si>
    <t>7,74</t>
  </si>
  <si>
    <t>40,25</t>
  </si>
  <si>
    <t>BRIZION JOEL</t>
  </si>
  <si>
    <t>610,81</t>
  </si>
  <si>
    <t>970,82</t>
  </si>
  <si>
    <t>GIRARDOT STEPHANE</t>
  </si>
  <si>
    <t>378,62</t>
  </si>
  <si>
    <t>845,77</t>
  </si>
  <si>
    <t>92,99</t>
  </si>
  <si>
    <t>192,83</t>
  </si>
  <si>
    <t>DORE CHRISTIAN</t>
  </si>
  <si>
    <t>57,59</t>
  </si>
  <si>
    <t>113,56</t>
  </si>
  <si>
    <t>623,75</t>
  </si>
  <si>
    <t>295,94</t>
  </si>
  <si>
    <t>13,68</t>
  </si>
  <si>
    <t>JOB DENIS</t>
  </si>
  <si>
    <t>76,68</t>
  </si>
  <si>
    <t>RONZAT JACKY</t>
  </si>
  <si>
    <t>264,5</t>
  </si>
  <si>
    <t>221,46</t>
  </si>
  <si>
    <t>LEFAUX MICHEL</t>
  </si>
  <si>
    <t>558,65</t>
  </si>
  <si>
    <t>MITTEAUX WILFRIED</t>
  </si>
  <si>
    <t>22,75</t>
  </si>
  <si>
    <t>181,8</t>
  </si>
  <si>
    <t>MASSAUX JULIEN</t>
  </si>
  <si>
    <t>171,7</t>
  </si>
  <si>
    <t>255,91</t>
  </si>
  <si>
    <t>CHILLON VINCENT</t>
  </si>
  <si>
    <t>434,52</t>
  </si>
  <si>
    <t>THEVENIN CHRISTIAN</t>
  </si>
  <si>
    <t>33,03</t>
  </si>
  <si>
    <t>17,12</t>
  </si>
  <si>
    <t>262,2</t>
  </si>
  <si>
    <t>BERNET THIERRY</t>
  </si>
  <si>
    <t>12,8</t>
  </si>
  <si>
    <t>121,45</t>
  </si>
  <si>
    <t>MAILLARD PASCAL</t>
  </si>
  <si>
    <t>221,88</t>
  </si>
  <si>
    <t>CHERON RAPHAEL</t>
  </si>
  <si>
    <t>38,94</t>
  </si>
  <si>
    <t>52,76</t>
  </si>
  <si>
    <t>65,24</t>
  </si>
  <si>
    <t>647,97</t>
  </si>
  <si>
    <t>MIGNOT FRANCIS</t>
  </si>
  <si>
    <t>39,81</t>
  </si>
  <si>
    <t>62,24</t>
  </si>
  <si>
    <t>183,21</t>
  </si>
  <si>
    <t>35,4</t>
  </si>
  <si>
    <t>79,27</t>
  </si>
  <si>
    <t>165,37</t>
  </si>
  <si>
    <t>318,9</t>
  </si>
  <si>
    <t>3,12</t>
  </si>
  <si>
    <t>12,3</t>
  </si>
  <si>
    <t>225,45</t>
  </si>
  <si>
    <t>232,19</t>
  </si>
  <si>
    <t>125,05</t>
  </si>
  <si>
    <t>20E</t>
  </si>
  <si>
    <t>COLLIN HENRI</t>
  </si>
  <si>
    <t>18BIS</t>
  </si>
  <si>
    <t>4,64</t>
  </si>
  <si>
    <t>110,46</t>
  </si>
  <si>
    <t>GOUTHIERE GERARD</t>
  </si>
  <si>
    <t>37,63</t>
  </si>
  <si>
    <t>115,62</t>
  </si>
  <si>
    <t>28,82</t>
  </si>
  <si>
    <t>18A</t>
  </si>
  <si>
    <t>35,24</t>
  </si>
  <si>
    <t>25,88</t>
  </si>
  <si>
    <t>VEDRENNE PIERRE</t>
  </si>
  <si>
    <t>18D</t>
  </si>
  <si>
    <t>19,83</t>
  </si>
  <si>
    <t>FENESTRAZ RAOUL</t>
  </si>
  <si>
    <t>18C</t>
  </si>
  <si>
    <t>748,28</t>
  </si>
  <si>
    <t>649,24</t>
  </si>
  <si>
    <t>BELATECHE DAVID</t>
  </si>
  <si>
    <t>31,2</t>
  </si>
  <si>
    <t>216,97</t>
  </si>
  <si>
    <t>LEBOEUF DAVID</t>
  </si>
  <si>
    <t>18B</t>
  </si>
  <si>
    <t>48,14</t>
  </si>
  <si>
    <t>405,48</t>
  </si>
  <si>
    <t>COLLIN FREDERIC</t>
  </si>
  <si>
    <t>45,64</t>
  </si>
  <si>
    <t>388,44</t>
  </si>
  <si>
    <t>11,6</t>
  </si>
  <si>
    <t>153,09</t>
  </si>
  <si>
    <t>FEVRE BENJAMIN</t>
  </si>
  <si>
    <t>13,93</t>
  </si>
  <si>
    <t>17,03</t>
  </si>
  <si>
    <t>MOUILLAT NADIA</t>
  </si>
  <si>
    <t>80,14</t>
  </si>
  <si>
    <t>MILLOT NICOLAS</t>
  </si>
  <si>
    <t>229,52</t>
  </si>
  <si>
    <t>100,03</t>
  </si>
  <si>
    <t>BOURGEOIS LOIC</t>
  </si>
  <si>
    <t>174,45</t>
  </si>
  <si>
    <t>23,07</t>
  </si>
  <si>
    <t>3,21</t>
  </si>
  <si>
    <t>PIDOFF ROLAND</t>
  </si>
  <si>
    <t>20A</t>
  </si>
  <si>
    <t>39,98</t>
  </si>
  <si>
    <t>186,69</t>
  </si>
  <si>
    <t>MIDDIONE JACQUES</t>
  </si>
  <si>
    <t>172,27</t>
  </si>
  <si>
    <t>20C</t>
  </si>
  <si>
    <t>40,91</t>
  </si>
  <si>
    <t>232,29</t>
  </si>
  <si>
    <t>POUGIN XAVIER</t>
  </si>
  <si>
    <t>28,92</t>
  </si>
  <si>
    <t>481,56</t>
  </si>
  <si>
    <t>3,3</t>
  </si>
  <si>
    <t>128,26</t>
  </si>
  <si>
    <t>VOILLEQUIN MICHEL</t>
  </si>
  <si>
    <t>217,4</t>
  </si>
  <si>
    <t>72,24</t>
  </si>
  <si>
    <t>PRUDENT STEPHANE</t>
  </si>
  <si>
    <t>202,75</t>
  </si>
  <si>
    <t>13,1</t>
  </si>
  <si>
    <t>THIEBLEMONT BENOIT</t>
  </si>
  <si>
    <t>2,41</t>
  </si>
  <si>
    <t>118,22</t>
  </si>
  <si>
    <t>GAGNEUX LUDOVIC</t>
  </si>
  <si>
    <t>94,9</t>
  </si>
  <si>
    <t>14,77</t>
  </si>
  <si>
    <t>ROBLIN MICHEL</t>
  </si>
  <si>
    <t>232,14</t>
  </si>
  <si>
    <t>514,02</t>
  </si>
  <si>
    <t>65,07</t>
  </si>
  <si>
    <t>80,44</t>
  </si>
  <si>
    <t>29,89</t>
  </si>
  <si>
    <t>THIEBLEMONT CHRISTOPHE</t>
  </si>
  <si>
    <t>297,32</t>
  </si>
  <si>
    <t>20D</t>
  </si>
  <si>
    <t>128,61</t>
  </si>
  <si>
    <t>390,48</t>
  </si>
  <si>
    <t>LESEURRE MICHEL</t>
  </si>
  <si>
    <t>44,67</t>
  </si>
  <si>
    <t>107,68</t>
  </si>
  <si>
    <t>185,24</t>
  </si>
  <si>
    <t>139,02</t>
  </si>
  <si>
    <t>371,77</t>
  </si>
  <si>
    <t>PETITJEAN JEAN-PIERRE</t>
  </si>
  <si>
    <t>95,48</t>
  </si>
  <si>
    <t>174,08</t>
  </si>
  <si>
    <t>259,99</t>
  </si>
  <si>
    <t>58,34</t>
  </si>
  <si>
    <t>232,42</t>
  </si>
  <si>
    <t>447,42</t>
  </si>
  <si>
    <t>324,48</t>
  </si>
  <si>
    <t>497,36</t>
  </si>
  <si>
    <t>BOURGEOIS REMI</t>
  </si>
  <si>
    <t>197,83</t>
  </si>
  <si>
    <t>351,81</t>
  </si>
  <si>
    <t>47,68</t>
  </si>
  <si>
    <t>302,16</t>
  </si>
  <si>
    <t>391,84</t>
  </si>
  <si>
    <t>MAURICE JOSE</t>
  </si>
  <si>
    <t>1955,74</t>
  </si>
  <si>
    <t>155,57</t>
  </si>
  <si>
    <t>BOTTI THIERRY</t>
  </si>
  <si>
    <t>20B</t>
  </si>
  <si>
    <t>99,29</t>
  </si>
  <si>
    <t>148,76</t>
  </si>
  <si>
    <t>PIQUET FREDERIC</t>
  </si>
  <si>
    <t>25,09</t>
  </si>
  <si>
    <t>137,39</t>
  </si>
  <si>
    <t>ARMAND THIERRY</t>
  </si>
  <si>
    <t>134,12</t>
  </si>
  <si>
    <t>170,79</t>
  </si>
  <si>
    <t>245,29</t>
  </si>
  <si>
    <t>DOMBET MAURICE</t>
  </si>
  <si>
    <t>912,72</t>
  </si>
  <si>
    <t>ROBERT YOAN</t>
  </si>
  <si>
    <t>589,86</t>
  </si>
  <si>
    <t>112,41</t>
  </si>
  <si>
    <t>70,38</t>
  </si>
  <si>
    <t>26,2</t>
  </si>
  <si>
    <t>71,27</t>
  </si>
  <si>
    <t>MARCHAND PHILIPPE</t>
  </si>
  <si>
    <t>156,44</t>
  </si>
  <si>
    <t>32,81</t>
  </si>
  <si>
    <t>312,26</t>
  </si>
  <si>
    <t>570,28</t>
  </si>
  <si>
    <t>PAULIN PHILIPPE</t>
  </si>
  <si>
    <t>161,18</t>
  </si>
  <si>
    <t>14,42</t>
  </si>
  <si>
    <t>VIOT FABRICE</t>
  </si>
  <si>
    <t>167,07</t>
  </si>
  <si>
    <t>433,58</t>
  </si>
  <si>
    <t>23,32</t>
  </si>
  <si>
    <t>3,27</t>
  </si>
  <si>
    <t>2,5</t>
  </si>
  <si>
    <t>17,04</t>
  </si>
  <si>
    <t>322,86</t>
  </si>
  <si>
    <t>47C</t>
  </si>
  <si>
    <t>51,91</t>
  </si>
  <si>
    <t>304,7</t>
  </si>
  <si>
    <t>MARGERARD ROLAND</t>
  </si>
  <si>
    <t>47D</t>
  </si>
  <si>
    <t>1,55</t>
  </si>
  <si>
    <t>49,49</t>
  </si>
  <si>
    <t>47B</t>
  </si>
  <si>
    <t>22,98</t>
  </si>
  <si>
    <t>CRENET HUBERT</t>
  </si>
  <si>
    <t>49C</t>
  </si>
  <si>
    <t>17,71</t>
  </si>
  <si>
    <t>VANDEWALLE FREDERIC</t>
  </si>
  <si>
    <t>280,91</t>
  </si>
  <si>
    <t>30,15</t>
  </si>
  <si>
    <t>MARTIN DAMIEN</t>
  </si>
  <si>
    <t>230,07</t>
  </si>
  <si>
    <t>49A</t>
  </si>
  <si>
    <t>13,78</t>
  </si>
  <si>
    <t>26,53</t>
  </si>
  <si>
    <t>86,79</t>
  </si>
  <si>
    <t>MOUTAUX FRANCINE</t>
  </si>
  <si>
    <t>25,3</t>
  </si>
  <si>
    <t>MAUPIN ERIC</t>
  </si>
  <si>
    <t>4,8</t>
  </si>
  <si>
    <t>47,91</t>
  </si>
  <si>
    <t>RAILLARD JEAN YVES</t>
  </si>
  <si>
    <t>49D</t>
  </si>
  <si>
    <t>31,65</t>
  </si>
  <si>
    <t>MARIOT NICOLAS</t>
  </si>
  <si>
    <t>216,86</t>
  </si>
  <si>
    <t>9,74</t>
  </si>
  <si>
    <t>PARDOENS THOMAS</t>
  </si>
  <si>
    <t>12,17</t>
  </si>
  <si>
    <t>ROYER MICHAEL</t>
  </si>
  <si>
    <t>267,8</t>
  </si>
  <si>
    <t>ESPRIT FLORENT</t>
  </si>
  <si>
    <t>35,61</t>
  </si>
  <si>
    <t>208,13</t>
  </si>
  <si>
    <t>BADALAMENTI DANIEL</t>
  </si>
  <si>
    <t>15,31</t>
  </si>
  <si>
    <t>23,44</t>
  </si>
  <si>
    <t>FOUROT PATRICE</t>
  </si>
  <si>
    <t>54,22</t>
  </si>
  <si>
    <t>MILLE CLEMENT</t>
  </si>
  <si>
    <t>60,22</t>
  </si>
  <si>
    <t>389,35</t>
  </si>
  <si>
    <t>37,56</t>
  </si>
  <si>
    <t>JOBERT JEAN PAUL</t>
  </si>
  <si>
    <t>26,23</t>
  </si>
  <si>
    <t>DOUILLOT PATRICK</t>
  </si>
  <si>
    <t>19,04</t>
  </si>
  <si>
    <t>62BIS</t>
  </si>
  <si>
    <t>3,73</t>
  </si>
  <si>
    <t>95,14</t>
  </si>
  <si>
    <t>26,38</t>
  </si>
  <si>
    <t>VACHERET JOEL</t>
  </si>
  <si>
    <t>45,72</t>
  </si>
  <si>
    <t>118,79</t>
  </si>
  <si>
    <t>DEVAUX PATRICE</t>
  </si>
  <si>
    <t>CHEVREUX CORENTIN</t>
  </si>
  <si>
    <t>102,21</t>
  </si>
  <si>
    <t>46,68</t>
  </si>
  <si>
    <t>GUENAT JEAN LUC</t>
  </si>
  <si>
    <t>23,56</t>
  </si>
  <si>
    <t>46,38</t>
  </si>
  <si>
    <t>DEBELLEMANIERE DAMIEN</t>
  </si>
  <si>
    <t>47A</t>
  </si>
  <si>
    <t>SERRES MAXIME</t>
  </si>
  <si>
    <t>144,22</t>
  </si>
  <si>
    <t>25,71</t>
  </si>
  <si>
    <t>VILLAUMIE CHRISTIAN</t>
  </si>
  <si>
    <t>9,39</t>
  </si>
  <si>
    <t>3,2</t>
  </si>
  <si>
    <t>58,12</t>
  </si>
  <si>
    <t>324,85</t>
  </si>
  <si>
    <t>242,62</t>
  </si>
  <si>
    <t>755,75</t>
  </si>
  <si>
    <t>273,28</t>
  </si>
  <si>
    <t>274,25</t>
  </si>
  <si>
    <t>219,67</t>
  </si>
  <si>
    <t>491,68</t>
  </si>
  <si>
    <t>BOUTHIER LAURENT</t>
  </si>
  <si>
    <t>4,51</t>
  </si>
  <si>
    <t>56,87</t>
  </si>
  <si>
    <t>54,17</t>
  </si>
  <si>
    <t>105,96</t>
  </si>
  <si>
    <t>254,69</t>
  </si>
  <si>
    <t>ASSADA ANTOINE</t>
  </si>
  <si>
    <t>30,78</t>
  </si>
  <si>
    <t>BOITEUX THIERRY</t>
  </si>
  <si>
    <t>0,97</t>
  </si>
  <si>
    <t>93,39</t>
  </si>
  <si>
    <t>292,3</t>
  </si>
  <si>
    <t>4,61</t>
  </si>
  <si>
    <t>15,68</t>
  </si>
  <si>
    <t>112,21</t>
  </si>
  <si>
    <t>MEYER ELSY</t>
  </si>
  <si>
    <t>101,05</t>
  </si>
  <si>
    <t>10,94</t>
  </si>
  <si>
    <t>AUBRIOT ETIENNE</t>
  </si>
  <si>
    <t>249,66</t>
  </si>
  <si>
    <t>66,6</t>
  </si>
  <si>
    <t>24,06</t>
  </si>
  <si>
    <t>336,79</t>
  </si>
  <si>
    <t>LEFRANCOIS MICHEL</t>
  </si>
  <si>
    <t>23,24</t>
  </si>
  <si>
    <t>MAUPIN JEAN-BAPTISTE</t>
  </si>
  <si>
    <t>273,55</t>
  </si>
  <si>
    <t>DUQUENOIS DOMINIQUE</t>
  </si>
  <si>
    <t>172,96</t>
  </si>
  <si>
    <t>16,32</t>
  </si>
  <si>
    <t>10,04</t>
  </si>
  <si>
    <t>11,37</t>
  </si>
  <si>
    <t>324,32</t>
  </si>
  <si>
    <t>124,09</t>
  </si>
  <si>
    <t>96,41</t>
  </si>
  <si>
    <t>1,3</t>
  </si>
  <si>
    <t>JEHLE FRANCOIS</t>
  </si>
  <si>
    <t>140,73</t>
  </si>
  <si>
    <t>20,5</t>
  </si>
  <si>
    <t>OFFROY JULIEN</t>
  </si>
  <si>
    <t>99,35</t>
  </si>
  <si>
    <t>103,3</t>
  </si>
  <si>
    <t>VIARDOT PIERRE</t>
  </si>
  <si>
    <t>8,05</t>
  </si>
  <si>
    <t>PERNOT DOMINIQUE</t>
  </si>
  <si>
    <t>719,14</t>
  </si>
  <si>
    <t>635,32</t>
  </si>
  <si>
    <t>55,3</t>
  </si>
  <si>
    <t>100,59</t>
  </si>
  <si>
    <t>35I</t>
  </si>
  <si>
    <t>23,45</t>
  </si>
  <si>
    <t>104,66</t>
  </si>
  <si>
    <t>JEANNIOT STEPHANE</t>
  </si>
  <si>
    <t>35H</t>
  </si>
  <si>
    <t>6,1</t>
  </si>
  <si>
    <t>134,65</t>
  </si>
  <si>
    <t>DOUBEY JEAN CLAUDE</t>
  </si>
  <si>
    <t>56,28</t>
  </si>
  <si>
    <t>87,27</t>
  </si>
  <si>
    <t>DUPONT HENDRICK</t>
  </si>
  <si>
    <t>35F</t>
  </si>
  <si>
    <t>11,13</t>
  </si>
  <si>
    <t>22,82</t>
  </si>
  <si>
    <t>MARIE PHILIPPE</t>
  </si>
  <si>
    <t>35G</t>
  </si>
  <si>
    <t>14,47</t>
  </si>
  <si>
    <t>35J</t>
  </si>
  <si>
    <t>300,49</t>
  </si>
  <si>
    <t>2,39</t>
  </si>
  <si>
    <t>BOILEAU FRANCIS</t>
  </si>
  <si>
    <t>1901,48</t>
  </si>
  <si>
    <t>69,64</t>
  </si>
  <si>
    <t>THIBONNET CHRISTIAN</t>
  </si>
  <si>
    <t>49,82</t>
  </si>
  <si>
    <t>359,19</t>
  </si>
  <si>
    <t>THIBONNET ROMAIN</t>
  </si>
  <si>
    <t>39,38</t>
  </si>
  <si>
    <t>135,82</t>
  </si>
  <si>
    <t>DEHAN JEAN-FRANCOIS</t>
  </si>
  <si>
    <t>373,76</t>
  </si>
  <si>
    <t>BENOIT JEAN-LOUIS</t>
  </si>
  <si>
    <t>208,44</t>
  </si>
  <si>
    <t>PREVOT PHILIPPE</t>
  </si>
  <si>
    <t>496,58</t>
  </si>
  <si>
    <t>THIBONNET YANNIS</t>
  </si>
  <si>
    <t>19,88</t>
  </si>
  <si>
    <t>1081,51</t>
  </si>
  <si>
    <t>BESSARD JEAN-LUC</t>
  </si>
  <si>
    <t>86,78</t>
  </si>
  <si>
    <t>284,99</t>
  </si>
  <si>
    <t>THEVENIN BERNARD</t>
  </si>
  <si>
    <t>17,15</t>
  </si>
  <si>
    <t>110,75</t>
  </si>
  <si>
    <t>103,54</t>
  </si>
  <si>
    <t>0,68</t>
  </si>
  <si>
    <t>52,83</t>
  </si>
  <si>
    <t>581,68</t>
  </si>
  <si>
    <t>56,58</t>
  </si>
  <si>
    <t>40,75</t>
  </si>
  <si>
    <t>TASSIN JACQUES</t>
  </si>
  <si>
    <t>3,48</t>
  </si>
  <si>
    <t>93,55</t>
  </si>
  <si>
    <t>13,01</t>
  </si>
  <si>
    <t>469,45</t>
  </si>
  <si>
    <t>HUSSON JEROME</t>
  </si>
  <si>
    <t>989,4</t>
  </si>
  <si>
    <t>654,28</t>
  </si>
  <si>
    <t>LAUMONT THIERRY</t>
  </si>
  <si>
    <t>703,51</t>
  </si>
  <si>
    <t>265,06</t>
  </si>
  <si>
    <t>BOUKO SERGE</t>
  </si>
  <si>
    <t>18,59</t>
  </si>
  <si>
    <t>177,45</t>
  </si>
  <si>
    <t>MORTIER GEORGES</t>
  </si>
  <si>
    <t>12,05</t>
  </si>
  <si>
    <t>61,34</t>
  </si>
  <si>
    <t>808,48</t>
  </si>
  <si>
    <t>289,75</t>
  </si>
  <si>
    <t>351,29</t>
  </si>
  <si>
    <t>583,18</t>
  </si>
  <si>
    <t>DECORSE GEORGES</t>
  </si>
  <si>
    <t>87,93</t>
  </si>
  <si>
    <t>285,74</t>
  </si>
  <si>
    <t>73,17</t>
  </si>
  <si>
    <t>2,8</t>
  </si>
  <si>
    <t>MARIE FLORENT</t>
  </si>
  <si>
    <t>599,47</t>
  </si>
  <si>
    <t>426,6</t>
  </si>
  <si>
    <t>320,95</t>
  </si>
  <si>
    <t>198,14</t>
  </si>
  <si>
    <t>54,59</t>
  </si>
  <si>
    <t>19,23</t>
  </si>
  <si>
    <t>422,79</t>
  </si>
  <si>
    <t>THEVENIN PATRICE</t>
  </si>
  <si>
    <t>18,07</t>
  </si>
  <si>
    <t>2,92</t>
  </si>
  <si>
    <t>159,08</t>
  </si>
  <si>
    <t>54,32</t>
  </si>
  <si>
    <t>234,35</t>
  </si>
  <si>
    <t>KLEIN JEAN-CLAUDE</t>
  </si>
  <si>
    <t>87,51</t>
  </si>
  <si>
    <t>ENCLOS</t>
  </si>
  <si>
    <t>98,75</t>
  </si>
  <si>
    <t>1,09</t>
  </si>
  <si>
    <t>GIRARDOT JEAN-MARIE</t>
  </si>
  <si>
    <t>36,59</t>
  </si>
  <si>
    <t>83,02</t>
  </si>
  <si>
    <t>BOURBONNOIS PIERRE</t>
  </si>
  <si>
    <t>26,05</t>
  </si>
  <si>
    <t>BOURRIER BERNARD</t>
  </si>
  <si>
    <t>56,63</t>
  </si>
  <si>
    <t>LE PERCHEC BRUNO</t>
  </si>
  <si>
    <t>COURAGEOT THOMAS</t>
  </si>
  <si>
    <t>MEYER PIERRE</t>
  </si>
  <si>
    <t>191,58</t>
  </si>
  <si>
    <t>DUCROT VINCENT</t>
  </si>
  <si>
    <t>DRAPPIER ANTOINE</t>
  </si>
  <si>
    <t>VALIERGUE ANNE BENOITE</t>
  </si>
  <si>
    <t>81,13</t>
  </si>
  <si>
    <t>43,06</t>
  </si>
  <si>
    <t>GUILLAUMEE THIERRY</t>
  </si>
  <si>
    <t>92,11</t>
  </si>
  <si>
    <t>KRAWIEC DENIS</t>
  </si>
  <si>
    <t>7,21</t>
  </si>
  <si>
    <t>140,06</t>
  </si>
  <si>
    <t>251,08</t>
  </si>
  <si>
    <t>146,84</t>
  </si>
  <si>
    <t>79A</t>
  </si>
  <si>
    <t>88,96</t>
  </si>
  <si>
    <t>9,82</t>
  </si>
  <si>
    <t>MORAIN GERARD</t>
  </si>
  <si>
    <t>79B</t>
  </si>
  <si>
    <t>38,65</t>
  </si>
  <si>
    <t>MAIGRET ADRIEN</t>
  </si>
  <si>
    <t>20,03</t>
  </si>
  <si>
    <t>GAILLARD ERIC</t>
  </si>
  <si>
    <t>145,83</t>
  </si>
  <si>
    <t>138,14</t>
  </si>
  <si>
    <t>130,28</t>
  </si>
  <si>
    <t>17,46</t>
  </si>
  <si>
    <t>LEGROS EMMANUEL</t>
  </si>
  <si>
    <t>278,52</t>
  </si>
  <si>
    <t>228,46</t>
  </si>
  <si>
    <t>85,86</t>
  </si>
  <si>
    <t>201,21</t>
  </si>
  <si>
    <t>CLERGET CORINNE</t>
  </si>
  <si>
    <t>140,75</t>
  </si>
  <si>
    <t>578,76</t>
  </si>
  <si>
    <t>BATTEAULT GERARD</t>
  </si>
  <si>
    <t>50,27</t>
  </si>
  <si>
    <t>MONTANARO SALVATORE</t>
  </si>
  <si>
    <t>129,72</t>
  </si>
  <si>
    <t>MOREL CHRISTOPHE</t>
  </si>
  <si>
    <t>6,54</t>
  </si>
  <si>
    <t>62,23</t>
  </si>
  <si>
    <t>PRADELLE LIONEL</t>
  </si>
  <si>
    <t>9,33</t>
  </si>
  <si>
    <t>59,69</t>
  </si>
  <si>
    <t>MATTEI MARIO</t>
  </si>
  <si>
    <t>2,81</t>
  </si>
  <si>
    <t>25,69</t>
  </si>
  <si>
    <t>31,32</t>
  </si>
  <si>
    <t>0,12</t>
  </si>
  <si>
    <t>CHANSON ALAIN</t>
  </si>
  <si>
    <t>150,25</t>
  </si>
  <si>
    <t>31,66</t>
  </si>
  <si>
    <t>GRAMMONT LIONEL</t>
  </si>
  <si>
    <t>25,95</t>
  </si>
  <si>
    <t>80B</t>
  </si>
  <si>
    <t>22,1</t>
  </si>
  <si>
    <t>MARMEUSE FLORIAN</t>
  </si>
  <si>
    <t>MEURET CLAUDE</t>
  </si>
  <si>
    <t>45,1</t>
  </si>
  <si>
    <t>50,12</t>
  </si>
  <si>
    <t>VARNEY CYRILLE</t>
  </si>
  <si>
    <t>17,89</t>
  </si>
  <si>
    <t>MASSOTTE THIERRY</t>
  </si>
  <si>
    <t>3,08</t>
  </si>
  <si>
    <t>52,15</t>
  </si>
  <si>
    <t>PIGUET DANIEL</t>
  </si>
  <si>
    <t>354,79</t>
  </si>
  <si>
    <t>507,93</t>
  </si>
  <si>
    <t>MAUPIN PATRICK</t>
  </si>
  <si>
    <t>620,93</t>
  </si>
  <si>
    <t>66,52</t>
  </si>
  <si>
    <t>CDC GF DE BREVES</t>
  </si>
  <si>
    <t>80A</t>
  </si>
  <si>
    <t>6,25</t>
  </si>
  <si>
    <t>32,98</t>
  </si>
  <si>
    <t>GIGOT NICOLAS</t>
  </si>
  <si>
    <t>271,42</t>
  </si>
  <si>
    <t>808,12</t>
  </si>
  <si>
    <t>CLAUDE JULIEN</t>
  </si>
  <si>
    <t>287,96</t>
  </si>
  <si>
    <t>509,08</t>
  </si>
  <si>
    <t>GILLOT JEAN-CLAUDE</t>
  </si>
  <si>
    <t>121,57</t>
  </si>
  <si>
    <t>214,4</t>
  </si>
  <si>
    <t>GUILLIEE CLAUDE</t>
  </si>
  <si>
    <t>277,85</t>
  </si>
  <si>
    <t>821,94</t>
  </si>
  <si>
    <t>SARCELLE REGIS</t>
  </si>
  <si>
    <t>75,14</t>
  </si>
  <si>
    <t>BARBIER MONIQUE</t>
  </si>
  <si>
    <t>32,76</t>
  </si>
  <si>
    <t>178,16</t>
  </si>
  <si>
    <t>AIGNELOT HERVE</t>
  </si>
  <si>
    <t>9,64</t>
  </si>
  <si>
    <t>108,16</t>
  </si>
  <si>
    <t>MASSOTTE JEAN-CLAUDE</t>
  </si>
  <si>
    <t>7,86</t>
  </si>
  <si>
    <t>32,42</t>
  </si>
  <si>
    <t>HUTTINET DENIS</t>
  </si>
  <si>
    <t>72,39</t>
  </si>
  <si>
    <t>878,37</t>
  </si>
  <si>
    <t>735,29</t>
  </si>
  <si>
    <t>CHEMENT JEAN-MICHEL</t>
  </si>
  <si>
    <t>48,5</t>
  </si>
  <si>
    <t>251,55</t>
  </si>
  <si>
    <t>DARBOT ARSENE</t>
  </si>
  <si>
    <t>1093,27</t>
  </si>
  <si>
    <t>834,43</t>
  </si>
  <si>
    <t>HUGUET GILLES</t>
  </si>
  <si>
    <t>50,55</t>
  </si>
  <si>
    <t>317,25</t>
  </si>
  <si>
    <t>JOLY ROBERT</t>
  </si>
  <si>
    <t>76,25</t>
  </si>
  <si>
    <t>70QUA</t>
  </si>
  <si>
    <t>4,87</t>
  </si>
  <si>
    <t>66,8</t>
  </si>
  <si>
    <t>CHICAUDET JEAN PIERRE</t>
  </si>
  <si>
    <t>8,87</t>
  </si>
  <si>
    <t>28,61</t>
  </si>
  <si>
    <t>COURTEJOIE JORDAN</t>
  </si>
  <si>
    <t>154,04</t>
  </si>
  <si>
    <t>DETEY GUY</t>
  </si>
  <si>
    <t>340,71</t>
  </si>
  <si>
    <t>385,39</t>
  </si>
  <si>
    <t>VENCK JEAN-MICHEL</t>
  </si>
  <si>
    <t>118,34</t>
  </si>
  <si>
    <t>MAGNIER FRANCIS</t>
  </si>
  <si>
    <t>183,81</t>
  </si>
  <si>
    <t>434,96</t>
  </si>
  <si>
    <t>PLANQUETTE MAX</t>
  </si>
  <si>
    <t>269,74</t>
  </si>
  <si>
    <t>LESEUR REGIS</t>
  </si>
  <si>
    <t>236,02</t>
  </si>
  <si>
    <t>437,43</t>
  </si>
  <si>
    <t>CHAUVIREY LOUIS</t>
  </si>
  <si>
    <t>32,95</t>
  </si>
  <si>
    <t>CUNY MICKAEL</t>
  </si>
  <si>
    <t>268,74</t>
  </si>
  <si>
    <t>118,51</t>
  </si>
  <si>
    <t>DEMANGE BENJAMIN</t>
  </si>
  <si>
    <t>106,41</t>
  </si>
  <si>
    <t>473,41</t>
  </si>
  <si>
    <t>DEGONVILLE CHRISTOPHE</t>
  </si>
  <si>
    <t>140,48</t>
  </si>
  <si>
    <t>427,76</t>
  </si>
  <si>
    <t>MASSOTTE BERNARD</t>
  </si>
  <si>
    <t>30,19</t>
  </si>
  <si>
    <t>88,45</t>
  </si>
  <si>
    <t>151,23</t>
  </si>
  <si>
    <t>285,03</t>
  </si>
  <si>
    <t>MULSON JEAN-PIERRE</t>
  </si>
  <si>
    <t>104,23</t>
  </si>
  <si>
    <t>309,27</t>
  </si>
  <si>
    <t>LALLEMENT FRANCOISE</t>
  </si>
  <si>
    <t>477,88</t>
  </si>
  <si>
    <t>200,55</t>
  </si>
  <si>
    <t>290,97</t>
  </si>
  <si>
    <t>837,57</t>
  </si>
  <si>
    <t>LINOTTE THIERRY</t>
  </si>
  <si>
    <t>778,91</t>
  </si>
  <si>
    <t>517,66</t>
  </si>
  <si>
    <t>194,81</t>
  </si>
  <si>
    <t>HURIER THIERRY</t>
  </si>
  <si>
    <t>760,38</t>
  </si>
  <si>
    <t>614,66</t>
  </si>
  <si>
    <t>MONTEIRO JOSE</t>
  </si>
  <si>
    <t>550,37</t>
  </si>
  <si>
    <t>89,14</t>
  </si>
  <si>
    <t>455,07</t>
  </si>
  <si>
    <t>256,43</t>
  </si>
  <si>
    <t>291,06</t>
  </si>
  <si>
    <t>5,25</t>
  </si>
  <si>
    <t>CAMPELO SERAFIN</t>
  </si>
  <si>
    <t>71,38</t>
  </si>
  <si>
    <t>542,17</t>
  </si>
  <si>
    <t>ARMAND DAMIEN</t>
  </si>
  <si>
    <t>106,83</t>
  </si>
  <si>
    <t>375,3</t>
  </si>
  <si>
    <t>VINCENT GILLES</t>
  </si>
  <si>
    <t>168,22</t>
  </si>
  <si>
    <t>444,8</t>
  </si>
  <si>
    <t>ROYER JEAN RAYMOND</t>
  </si>
  <si>
    <t>22B</t>
  </si>
  <si>
    <t>322,07</t>
  </si>
  <si>
    <t>410,82</t>
  </si>
  <si>
    <t>PIERRON LOIC</t>
  </si>
  <si>
    <t>141,11</t>
  </si>
  <si>
    <t>76,82</t>
  </si>
  <si>
    <t>283,68</t>
  </si>
  <si>
    <t>PETIT DAVID</t>
  </si>
  <si>
    <t>126,68</t>
  </si>
  <si>
    <t>46,34</t>
  </si>
  <si>
    <t>89,74</t>
  </si>
  <si>
    <t>BELBEZIER CHRISTIAN</t>
  </si>
  <si>
    <t>14,28</t>
  </si>
  <si>
    <t>20,34</t>
  </si>
  <si>
    <t>10C</t>
  </si>
  <si>
    <t>123,37</t>
  </si>
  <si>
    <t>84,01</t>
  </si>
  <si>
    <t>THOUVIGNON MICKAEL</t>
  </si>
  <si>
    <t>94,84</t>
  </si>
  <si>
    <t>54,15</t>
  </si>
  <si>
    <t>FEVRE JEAN-MARC</t>
  </si>
  <si>
    <t>10A</t>
  </si>
  <si>
    <t>GRISELAIN DOMINIQUE</t>
  </si>
  <si>
    <t>57,06</t>
  </si>
  <si>
    <t>22A</t>
  </si>
  <si>
    <t>53,4</t>
  </si>
  <si>
    <t>149,57</t>
  </si>
  <si>
    <t>CHARLES PASCAL</t>
  </si>
  <si>
    <t>10B</t>
  </si>
  <si>
    <t>18,16</t>
  </si>
  <si>
    <t>COLLET ERIC</t>
  </si>
  <si>
    <t>21BIS</t>
  </si>
  <si>
    <t>NOVAC CLAUDE</t>
  </si>
  <si>
    <t>64,28</t>
  </si>
  <si>
    <t>GIRARDOT THOMAS</t>
  </si>
  <si>
    <t>154,63</t>
  </si>
  <si>
    <t>36,53</t>
  </si>
  <si>
    <t>TRUMTEL FLORIAN</t>
  </si>
  <si>
    <t>158,81</t>
  </si>
  <si>
    <t>256,22</t>
  </si>
  <si>
    <t>79,76</t>
  </si>
  <si>
    <t>324,03</t>
  </si>
  <si>
    <t>PERRIER LOIC</t>
  </si>
  <si>
    <t>21B</t>
  </si>
  <si>
    <t>32,85</t>
  </si>
  <si>
    <t>26,73</t>
  </si>
  <si>
    <t>21,16</t>
  </si>
  <si>
    <t>40,11</t>
  </si>
  <si>
    <t>34,52</t>
  </si>
  <si>
    <t>101,11</t>
  </si>
  <si>
    <t>GANGLOFF MICHEL</t>
  </si>
  <si>
    <t>121,49</t>
  </si>
  <si>
    <t>243,82</t>
  </si>
  <si>
    <t>GOBE GUILLAUME</t>
  </si>
  <si>
    <t>2,1</t>
  </si>
  <si>
    <t>59,75</t>
  </si>
  <si>
    <t>PATHIOT ABEL</t>
  </si>
  <si>
    <t>10,59</t>
  </si>
  <si>
    <t>94,45</t>
  </si>
  <si>
    <t>VAN KERREBROECK GUY</t>
  </si>
  <si>
    <t>18,28</t>
  </si>
  <si>
    <t>COSSON JEAN-CHARLES</t>
  </si>
  <si>
    <t>10,77</t>
  </si>
  <si>
    <t>24,07</t>
  </si>
  <si>
    <t>20,88</t>
  </si>
  <si>
    <t>7,08</t>
  </si>
  <si>
    <t>117,67</t>
  </si>
  <si>
    <t>PIGUET ANGE</t>
  </si>
  <si>
    <t>8,1</t>
  </si>
  <si>
    <t>47,5</t>
  </si>
  <si>
    <t>HUMBERT GILBERT</t>
  </si>
  <si>
    <t>6,61</t>
  </si>
  <si>
    <t>41,18</t>
  </si>
  <si>
    <t>68,93</t>
  </si>
  <si>
    <t>GUILLEMIN PASCAL</t>
  </si>
  <si>
    <t>21,26</t>
  </si>
  <si>
    <t>101,85</t>
  </si>
  <si>
    <t>GEOFFRIN PATRICK</t>
  </si>
  <si>
    <t>757,18</t>
  </si>
  <si>
    <t>50,57</t>
  </si>
  <si>
    <t>PETITJEAN CHRISTOPHE</t>
  </si>
  <si>
    <t>73,73</t>
  </si>
  <si>
    <t>242,06</t>
  </si>
  <si>
    <t>MOUGEOT YANNICK</t>
  </si>
  <si>
    <t>09D</t>
  </si>
  <si>
    <t>286,09</t>
  </si>
  <si>
    <t>352,85</t>
  </si>
  <si>
    <t>MARCHANDE JEAN MICHEL</t>
  </si>
  <si>
    <t>75,28</t>
  </si>
  <si>
    <t>182,05</t>
  </si>
  <si>
    <t>43,72</t>
  </si>
  <si>
    <t>22,52</t>
  </si>
  <si>
    <t>21A</t>
  </si>
  <si>
    <t>LABREVEUX VINCENT</t>
  </si>
  <si>
    <t>164,36</t>
  </si>
  <si>
    <t>65,56</t>
  </si>
  <si>
    <t>49,93</t>
  </si>
  <si>
    <t>9,03</t>
  </si>
  <si>
    <t>20,9</t>
  </si>
  <si>
    <t>3,49</t>
  </si>
  <si>
    <t>76,1</t>
  </si>
  <si>
    <t>70,28</t>
  </si>
  <si>
    <t>36,28</t>
  </si>
  <si>
    <t>136,87</t>
  </si>
  <si>
    <t>113,58</t>
  </si>
  <si>
    <t>PAQUET FERRY MARIA</t>
  </si>
  <si>
    <t>50,2</t>
  </si>
  <si>
    <t>COSSON PASCAL</t>
  </si>
  <si>
    <t>65,85</t>
  </si>
  <si>
    <t>312,68</t>
  </si>
  <si>
    <t>646,37</t>
  </si>
  <si>
    <t>426,22</t>
  </si>
  <si>
    <t>DRIOUT MICKAEL</t>
  </si>
  <si>
    <t>62,05</t>
  </si>
  <si>
    <t>387,44</t>
  </si>
  <si>
    <t>254,86</t>
  </si>
  <si>
    <t>193,8</t>
  </si>
  <si>
    <t>372,4</t>
  </si>
  <si>
    <t>PAQUET LUCAS</t>
  </si>
  <si>
    <t>557,18</t>
  </si>
  <si>
    <t>THANIER JEAN PIERRE</t>
  </si>
  <si>
    <t>123,34</t>
  </si>
  <si>
    <t>264,21</t>
  </si>
  <si>
    <t>CHARLES GUILLAUME</t>
  </si>
  <si>
    <t>91,84</t>
  </si>
  <si>
    <t>215,74</t>
  </si>
  <si>
    <t>SYLVESTRE XAVIER</t>
  </si>
  <si>
    <t>172,9</t>
  </si>
  <si>
    <t>178,41</t>
  </si>
  <si>
    <t>133,07</t>
  </si>
  <si>
    <t>42,22</t>
  </si>
  <si>
    <t>103,81</t>
  </si>
  <si>
    <t>102,48</t>
  </si>
  <si>
    <t>217,38</t>
  </si>
  <si>
    <t>221,53</t>
  </si>
  <si>
    <t>700,79</t>
  </si>
  <si>
    <t>TOUSSAINT PASCAL</t>
  </si>
  <si>
    <t>122,91</t>
  </si>
  <si>
    <t>226,9</t>
  </si>
  <si>
    <t>BAUDOT JEREMY</t>
  </si>
  <si>
    <t>77,64</t>
  </si>
  <si>
    <t>DUROY MICKAEL</t>
  </si>
  <si>
    <t>106,11</t>
  </si>
  <si>
    <t>144,85</t>
  </si>
  <si>
    <t>207,51</t>
  </si>
  <si>
    <t>334,81</t>
  </si>
  <si>
    <t>THOMAS SACHA</t>
  </si>
  <si>
    <t>371,75</t>
  </si>
  <si>
    <t>191,8</t>
  </si>
  <si>
    <t>BEAUMET FRANCIS</t>
  </si>
  <si>
    <t>267,88</t>
  </si>
  <si>
    <t>314,99</t>
  </si>
  <si>
    <t>204,8</t>
  </si>
  <si>
    <t>136,91</t>
  </si>
  <si>
    <t>84,96</t>
  </si>
  <si>
    <t>39,23</t>
  </si>
  <si>
    <t>FEVRE LAURENT</t>
  </si>
  <si>
    <t>17,19</t>
  </si>
  <si>
    <t>66,88</t>
  </si>
  <si>
    <t>PELTIER MICHEL</t>
  </si>
  <si>
    <t>26,32</t>
  </si>
  <si>
    <t>28,8</t>
  </si>
  <si>
    <t>196,08</t>
  </si>
  <si>
    <t>THIEBLEMONT FRANCIS</t>
  </si>
  <si>
    <t>55,07</t>
  </si>
  <si>
    <t>76,96</t>
  </si>
  <si>
    <t>3,91</t>
  </si>
  <si>
    <t>40,45</t>
  </si>
  <si>
    <t>VARINOT JEAN-YVES</t>
  </si>
  <si>
    <t>6,64</t>
  </si>
  <si>
    <t>2,35</t>
  </si>
  <si>
    <t>43,32</t>
  </si>
  <si>
    <t>43,54</t>
  </si>
  <si>
    <t>197,69</t>
  </si>
  <si>
    <t>126,65</t>
  </si>
  <si>
    <t>145,55</t>
  </si>
  <si>
    <t>118,6</t>
  </si>
  <si>
    <t>32,06</t>
  </si>
  <si>
    <t>69,4</t>
  </si>
  <si>
    <t>180,96</t>
  </si>
  <si>
    <t>69BIS</t>
  </si>
  <si>
    <t>222,98</t>
  </si>
  <si>
    <t>88A</t>
  </si>
  <si>
    <t>48,34</t>
  </si>
  <si>
    <t>302,62</t>
  </si>
  <si>
    <t>ROULIN FRANCIS</t>
  </si>
  <si>
    <t>154,18</t>
  </si>
  <si>
    <t>17,87</t>
  </si>
  <si>
    <t>GONZALES SAMUEL</t>
  </si>
  <si>
    <t>40,8</t>
  </si>
  <si>
    <t>108,39</t>
  </si>
  <si>
    <t>39,83</t>
  </si>
  <si>
    <t>22,28</t>
  </si>
  <si>
    <t>69,69</t>
  </si>
  <si>
    <t>352,32</t>
  </si>
  <si>
    <t>900,97</t>
  </si>
  <si>
    <t>LAMBERT BERNARD</t>
  </si>
  <si>
    <t>32,2</t>
  </si>
  <si>
    <t>54BIS</t>
  </si>
  <si>
    <t>24,08</t>
  </si>
  <si>
    <t>170,61</t>
  </si>
  <si>
    <t>GALLISSOT MAURICE</t>
  </si>
  <si>
    <t>0,98</t>
  </si>
  <si>
    <t>182,92</t>
  </si>
  <si>
    <t>MARCHAL PAULINE</t>
  </si>
  <si>
    <t>86,38</t>
  </si>
  <si>
    <t>243,68</t>
  </si>
  <si>
    <t>FEUILLEBOIS JEAN LOUIS</t>
  </si>
  <si>
    <t>8,96</t>
  </si>
  <si>
    <t>76,17</t>
  </si>
  <si>
    <t>85BIS</t>
  </si>
  <si>
    <t>57,33</t>
  </si>
  <si>
    <t>MOREAU HERVE</t>
  </si>
  <si>
    <t>GUENE FABIEN</t>
  </si>
  <si>
    <t>69TER</t>
  </si>
  <si>
    <t>50,65</t>
  </si>
  <si>
    <t>523,29</t>
  </si>
  <si>
    <t>MARTIN PASCAL</t>
  </si>
  <si>
    <t>1,16</t>
  </si>
  <si>
    <t>3,68</t>
  </si>
  <si>
    <t>93,08</t>
  </si>
  <si>
    <t>359,37</t>
  </si>
  <si>
    <t>PIOCHE FABRICE</t>
  </si>
  <si>
    <t>4,49</t>
  </si>
  <si>
    <t>29,46</t>
  </si>
  <si>
    <t>39,96</t>
  </si>
  <si>
    <t>GUILLEMIN GILLES</t>
  </si>
  <si>
    <t>98,7</t>
  </si>
  <si>
    <t>155,95</t>
  </si>
  <si>
    <t>GIRARDOT DANIEL</t>
  </si>
  <si>
    <t>88BIS</t>
  </si>
  <si>
    <t>32,27</t>
  </si>
  <si>
    <t>PERNIN JEAN-FRANCOIS</t>
  </si>
  <si>
    <t>42,03</t>
  </si>
  <si>
    <t>BUSSIERE ALEXIS</t>
  </si>
  <si>
    <t>8,45</t>
  </si>
  <si>
    <t>19,33</t>
  </si>
  <si>
    <t>88C</t>
  </si>
  <si>
    <t>58,72</t>
  </si>
  <si>
    <t>CRESSOT FLORENT</t>
  </si>
  <si>
    <t>2,43</t>
  </si>
  <si>
    <t>39,41</t>
  </si>
  <si>
    <t>2,6</t>
  </si>
  <si>
    <t>69QUA</t>
  </si>
  <si>
    <t>42,13</t>
  </si>
  <si>
    <t>296,29</t>
  </si>
  <si>
    <t>PERROT JEAN</t>
  </si>
  <si>
    <t>53,52</t>
  </si>
  <si>
    <t>THIRION GAETAN</t>
  </si>
  <si>
    <t>DELANNE BERNARD</t>
  </si>
  <si>
    <t>9,59</t>
  </si>
  <si>
    <t>45,39</t>
  </si>
  <si>
    <t>49BIS</t>
  </si>
  <si>
    <t>24,92</t>
  </si>
  <si>
    <t>BALLAND CHRISTOPHE</t>
  </si>
  <si>
    <t>504,42</t>
  </si>
  <si>
    <t>658,35</t>
  </si>
  <si>
    <t>CLERC PATRICE</t>
  </si>
  <si>
    <t>5,32</t>
  </si>
  <si>
    <t>55,68</t>
  </si>
  <si>
    <t>84BIS</t>
  </si>
  <si>
    <t>53,46</t>
  </si>
  <si>
    <t>JOURD HEUIL DOMINIQUE</t>
  </si>
  <si>
    <t>41,66</t>
  </si>
  <si>
    <t>DE BEUKELAER PHILIPPE</t>
  </si>
  <si>
    <t>68BIS</t>
  </si>
  <si>
    <t>269,89</t>
  </si>
  <si>
    <t>245,3</t>
  </si>
  <si>
    <t>GUIBOURT ALEXIS</t>
  </si>
  <si>
    <t>27,23</t>
  </si>
  <si>
    <t>417,68</t>
  </si>
  <si>
    <t>SIMON AMANDINE</t>
  </si>
  <si>
    <t>58,38</t>
  </si>
  <si>
    <t>106,94</t>
  </si>
  <si>
    <t>62,39</t>
  </si>
  <si>
    <t>416,64</t>
  </si>
  <si>
    <t>DELABORDE DOMINIQUE</t>
  </si>
  <si>
    <t>20,38</t>
  </si>
  <si>
    <t>87,79</t>
  </si>
  <si>
    <t>BRESSON YVES</t>
  </si>
  <si>
    <t>25,81</t>
  </si>
  <si>
    <t>7,42</t>
  </si>
  <si>
    <t>DEBOURGOGNE HERVE</t>
  </si>
  <si>
    <t>325,41</t>
  </si>
  <si>
    <t>416,07</t>
  </si>
  <si>
    <t>KLEIN ALICE</t>
  </si>
  <si>
    <t>95,59</t>
  </si>
  <si>
    <t>762,4</t>
  </si>
  <si>
    <t>BAUDOT LAURENT</t>
  </si>
  <si>
    <t>67,02</t>
  </si>
  <si>
    <t>CHEVALLIER GUILLAUME</t>
  </si>
  <si>
    <t>21,53</t>
  </si>
  <si>
    <t>66,27</t>
  </si>
  <si>
    <t>702,69</t>
  </si>
  <si>
    <t>DELAMARCHE DAVID</t>
  </si>
  <si>
    <t>25,07</t>
  </si>
  <si>
    <t>40,03</t>
  </si>
  <si>
    <t>SIRDEY MICHEL</t>
  </si>
  <si>
    <t>50,92</t>
  </si>
  <si>
    <t>GILLET DAVID</t>
  </si>
  <si>
    <t>49B</t>
  </si>
  <si>
    <t>47,83</t>
  </si>
  <si>
    <t>4,98</t>
  </si>
  <si>
    <t>MARQUELET DOMINIQUE</t>
  </si>
  <si>
    <t>86,52</t>
  </si>
  <si>
    <t>BOUVIER STEPHANE</t>
  </si>
  <si>
    <t>549,93</t>
  </si>
  <si>
    <t>1189,69</t>
  </si>
  <si>
    <t>SEMELET JEROME</t>
  </si>
  <si>
    <t>3,58</t>
  </si>
  <si>
    <t>81,62</t>
  </si>
  <si>
    <t>102,6</t>
  </si>
  <si>
    <t>653,3</t>
  </si>
  <si>
    <t>BILLARD BRUNO</t>
  </si>
  <si>
    <t>327,84</t>
  </si>
  <si>
    <t>513,57</t>
  </si>
  <si>
    <t>SEGUIN PASCAL</t>
  </si>
  <si>
    <t>81,07</t>
  </si>
  <si>
    <t>570,51</t>
  </si>
  <si>
    <t>COUTURIER ALAIN</t>
  </si>
  <si>
    <t>87,01</t>
  </si>
  <si>
    <t>455,59</t>
  </si>
  <si>
    <t>DEFRAIRE YANNICK</t>
  </si>
  <si>
    <t>9,9</t>
  </si>
  <si>
    <t>127,34</t>
  </si>
  <si>
    <t>KONARSKI PATRICE</t>
  </si>
  <si>
    <t>11,3</t>
  </si>
  <si>
    <t>140,03</t>
  </si>
  <si>
    <t>547,94</t>
  </si>
  <si>
    <t>155,86</t>
  </si>
  <si>
    <t>17,3</t>
  </si>
  <si>
    <t>170,96</t>
  </si>
  <si>
    <t>532,61</t>
  </si>
  <si>
    <t>HUREL YOHANN</t>
  </si>
  <si>
    <t>100,23</t>
  </si>
  <si>
    <t>433,9</t>
  </si>
  <si>
    <t>MATHEY CLAUDE</t>
  </si>
  <si>
    <t>28,69</t>
  </si>
  <si>
    <t>141,91</t>
  </si>
  <si>
    <t>88B</t>
  </si>
  <si>
    <t>101,51</t>
  </si>
  <si>
    <t>GROSSAULE PHILIPPE</t>
  </si>
  <si>
    <t>118,46</t>
  </si>
  <si>
    <t>163,06</t>
  </si>
  <si>
    <t>DUFOUR MARC</t>
  </si>
  <si>
    <t>94,64</t>
  </si>
  <si>
    <t>BALLAND PATRICK</t>
  </si>
  <si>
    <t>VILLARD MATTHIEU</t>
  </si>
  <si>
    <t>78,53</t>
  </si>
  <si>
    <t>CHAGRAS PASCAL</t>
  </si>
  <si>
    <t>13,45</t>
  </si>
  <si>
    <t>94,66</t>
  </si>
  <si>
    <t>LEMOINE MATTHIAS</t>
  </si>
  <si>
    <t>239,67</t>
  </si>
  <si>
    <t>345,16</t>
  </si>
  <si>
    <t>242,05</t>
  </si>
  <si>
    <t>549,74</t>
  </si>
  <si>
    <t>ROGER JOEL</t>
  </si>
  <si>
    <t>83,54</t>
  </si>
  <si>
    <t>515,6</t>
  </si>
  <si>
    <t>DURAND LUDOVIC</t>
  </si>
  <si>
    <t>53,78</t>
  </si>
  <si>
    <t>622,4</t>
  </si>
  <si>
    <t>LEVEQUE LUDOVIC</t>
  </si>
  <si>
    <t>161,16</t>
  </si>
  <si>
    <t>365,69</t>
  </si>
  <si>
    <t>GERBORE JACKY</t>
  </si>
  <si>
    <t>209,75</t>
  </si>
  <si>
    <t>624,05</t>
  </si>
  <si>
    <t>CASCARRA ADRIEN</t>
  </si>
  <si>
    <t>239,57</t>
  </si>
  <si>
    <t>757,79</t>
  </si>
  <si>
    <t>BETTINI BRUNO</t>
  </si>
  <si>
    <t>99,02</t>
  </si>
  <si>
    <t>57,73</t>
  </si>
  <si>
    <t>10,14</t>
  </si>
  <si>
    <t>54,2</t>
  </si>
  <si>
    <t>66,98</t>
  </si>
  <si>
    <t>15,99</t>
  </si>
  <si>
    <t>GONZALES JOSE</t>
  </si>
  <si>
    <t>44,14</t>
  </si>
  <si>
    <t>51,04</t>
  </si>
  <si>
    <t>55,53</t>
  </si>
  <si>
    <t>322,64</t>
  </si>
  <si>
    <t>ROMILLON GAETAN</t>
  </si>
  <si>
    <t>PECHER SEBASTIEN</t>
  </si>
  <si>
    <t>155,83</t>
  </si>
  <si>
    <t>474,08</t>
  </si>
  <si>
    <t>MIRAND CHARLY</t>
  </si>
  <si>
    <t>27,96</t>
  </si>
  <si>
    <t>384,34</t>
  </si>
  <si>
    <t>DE GROUCHY XAVIER</t>
  </si>
  <si>
    <t>149,74</t>
  </si>
  <si>
    <t>377,89</t>
  </si>
  <si>
    <t>65,99</t>
  </si>
  <si>
    <t>69,51</t>
  </si>
  <si>
    <t>MASSOTTE PHILIPPE</t>
  </si>
  <si>
    <t>79,53</t>
  </si>
  <si>
    <t>632,15</t>
  </si>
  <si>
    <t>LAURENT SYLVAIN</t>
  </si>
  <si>
    <t>244,15</t>
  </si>
  <si>
    <t>GARNIER PASCAL</t>
  </si>
  <si>
    <t>67,54</t>
  </si>
  <si>
    <t>ROMUALDO JEROME</t>
  </si>
  <si>
    <t>151,26</t>
  </si>
  <si>
    <t>616,6</t>
  </si>
  <si>
    <t>CRAVE ERIC</t>
  </si>
  <si>
    <t>207,25</t>
  </si>
  <si>
    <t>RENAUX FRANCIS</t>
  </si>
  <si>
    <t>27,99</t>
  </si>
  <si>
    <t>DAUTREY LAURENT</t>
  </si>
  <si>
    <t>323,31</t>
  </si>
  <si>
    <t>20,22</t>
  </si>
  <si>
    <t>12,93</t>
  </si>
  <si>
    <t>GERBORE MARY</t>
  </si>
  <si>
    <t>815,16</t>
  </si>
  <si>
    <t>4,3</t>
  </si>
  <si>
    <t>ESTIVALET THIERRY</t>
  </si>
  <si>
    <t>12,44</t>
  </si>
  <si>
    <t>16,46</t>
  </si>
  <si>
    <t>45,58</t>
  </si>
  <si>
    <t>MIELLE MAURICE</t>
  </si>
  <si>
    <t>66,68</t>
  </si>
  <si>
    <t>436,44</t>
  </si>
  <si>
    <t>HYPPOLITE KEVIN</t>
  </si>
  <si>
    <t>64,24</t>
  </si>
  <si>
    <t>1,17</t>
  </si>
  <si>
    <t>CARTAGENA CHRISTOPHE</t>
  </si>
  <si>
    <t>14,2</t>
  </si>
  <si>
    <t>9,96</t>
  </si>
  <si>
    <t>151,58</t>
  </si>
  <si>
    <t>DELAITRE LOUIS</t>
  </si>
  <si>
    <t>63,1</t>
  </si>
  <si>
    <t>67,32</t>
  </si>
  <si>
    <t>251,29</t>
  </si>
  <si>
    <t>459,49</t>
  </si>
  <si>
    <t>487,41</t>
  </si>
  <si>
    <t>WACHE GEORGES</t>
  </si>
  <si>
    <t>95,5</t>
  </si>
  <si>
    <t>424,99</t>
  </si>
  <si>
    <t>MARTIN FRANCK</t>
  </si>
  <si>
    <t>93,87</t>
  </si>
  <si>
    <t>DESNOUVEAUX SEBASTIEN</t>
  </si>
  <si>
    <t>219,08</t>
  </si>
  <si>
    <t>273,64</t>
  </si>
  <si>
    <t>221,76</t>
  </si>
  <si>
    <t>855,81</t>
  </si>
  <si>
    <t>DUROST GILLES</t>
  </si>
  <si>
    <t>PELLETIER JEROME</t>
  </si>
  <si>
    <t>108,47</t>
  </si>
  <si>
    <t>0,26</t>
  </si>
  <si>
    <t>53,39</t>
  </si>
  <si>
    <t>674,51</t>
  </si>
  <si>
    <t>FAVREL BRUNO</t>
  </si>
  <si>
    <t>MORTET BRUNO</t>
  </si>
  <si>
    <t>16,89</t>
  </si>
  <si>
    <t>123,72</t>
  </si>
  <si>
    <t>MORIS LIONEL</t>
  </si>
  <si>
    <t>74,39</t>
  </si>
  <si>
    <t>282,11</t>
  </si>
  <si>
    <t>45,47</t>
  </si>
  <si>
    <t>CRANCE DALIGAULT JEAN PIERRE</t>
  </si>
  <si>
    <t>10,19</t>
  </si>
  <si>
    <t>496,5</t>
  </si>
  <si>
    <t>CURIE FRANCK</t>
  </si>
  <si>
    <t>437,7</t>
  </si>
  <si>
    <t>FORT MARTIAL</t>
  </si>
  <si>
    <t>8,27</t>
  </si>
  <si>
    <t>10,92</t>
  </si>
  <si>
    <t>LEVASSEUR REMY</t>
  </si>
  <si>
    <t>133,63</t>
  </si>
  <si>
    <t>74,76</t>
  </si>
  <si>
    <t>BARBIER JEAN-NOEL</t>
  </si>
  <si>
    <t>151,91</t>
  </si>
  <si>
    <t>996,22</t>
  </si>
  <si>
    <t>SOUCHARD LIONEL</t>
  </si>
  <si>
    <t>12,76</t>
  </si>
  <si>
    <t>34,08</t>
  </si>
  <si>
    <t>5,5</t>
  </si>
  <si>
    <t>RONOT JEAN PIERRE</t>
  </si>
  <si>
    <t>103,52</t>
  </si>
  <si>
    <t>580,7</t>
  </si>
  <si>
    <t>54,86</t>
  </si>
  <si>
    <t>370,9</t>
  </si>
  <si>
    <t>GALLION PIERRE</t>
  </si>
  <si>
    <t>80,92</t>
  </si>
  <si>
    <t>346,86</t>
  </si>
  <si>
    <t>HUOT THIERRY</t>
  </si>
  <si>
    <t>57,93</t>
  </si>
  <si>
    <t>85,06</t>
  </si>
  <si>
    <t>23,68</t>
  </si>
  <si>
    <t>LEBRUN ERIC</t>
  </si>
  <si>
    <t>6,29</t>
  </si>
  <si>
    <t>160,32</t>
  </si>
  <si>
    <t>BESANCENOT JEREMY</t>
  </si>
  <si>
    <t>DUPUY PATRICK</t>
  </si>
  <si>
    <t>50,02</t>
  </si>
  <si>
    <t>BARROIS MARTIAL</t>
  </si>
  <si>
    <t>88TER</t>
  </si>
  <si>
    <t>BEAU GEORGES</t>
  </si>
  <si>
    <t>5,47</t>
  </si>
  <si>
    <t>27,32</t>
  </si>
  <si>
    <t>54,31</t>
  </si>
  <si>
    <t>122,66</t>
  </si>
  <si>
    <t>139,54</t>
  </si>
  <si>
    <t>332,85</t>
  </si>
  <si>
    <t>ALIPS JEAN LUC</t>
  </si>
  <si>
    <t>868,77</t>
  </si>
  <si>
    <t>167,51</t>
  </si>
  <si>
    <t>4,26</t>
  </si>
  <si>
    <t>62,96</t>
  </si>
  <si>
    <t>CUNIN DANIEL</t>
  </si>
  <si>
    <t>519,61</t>
  </si>
  <si>
    <t>353,53</t>
  </si>
  <si>
    <t>148,3</t>
  </si>
  <si>
    <t>953,92</t>
  </si>
  <si>
    <t>CHEVAILLIER FRANCOIS</t>
  </si>
  <si>
    <t>49,79</t>
  </si>
  <si>
    <t>446,37</t>
  </si>
  <si>
    <t>134,01</t>
  </si>
  <si>
    <t>KUNTZ ANTHONY  ALPHONSE  ANDRE</t>
  </si>
  <si>
    <t>153,82</t>
  </si>
  <si>
    <t>94,96</t>
  </si>
  <si>
    <t>18,31</t>
  </si>
  <si>
    <t>506,89</t>
  </si>
  <si>
    <t>BOUSSEL AYMERIC</t>
  </si>
  <si>
    <t>16,31</t>
  </si>
  <si>
    <t>BOUSSEL SERGE</t>
  </si>
  <si>
    <t>308,83</t>
  </si>
  <si>
    <t>425,85</t>
  </si>
  <si>
    <t>BOUSSEL GERARD</t>
  </si>
  <si>
    <t>10,2</t>
  </si>
  <si>
    <t>16,86</t>
  </si>
  <si>
    <t>ROBERT OLIVIER</t>
  </si>
  <si>
    <t>17,76</t>
  </si>
  <si>
    <t>20,28</t>
  </si>
  <si>
    <t>PETIT THIERRY</t>
  </si>
  <si>
    <t>97,7</t>
  </si>
  <si>
    <t>57,21</t>
  </si>
  <si>
    <t>380,09</t>
  </si>
  <si>
    <t>103,78</t>
  </si>
  <si>
    <t>31,04</t>
  </si>
  <si>
    <t>17,62</t>
  </si>
  <si>
    <t>90,85</t>
  </si>
  <si>
    <t>123,85</t>
  </si>
  <si>
    <t>105,17</t>
  </si>
  <si>
    <t>ROUSSEL AURELIEN</t>
  </si>
  <si>
    <t>309,07</t>
  </si>
  <si>
    <t>68,08</t>
  </si>
  <si>
    <t>BOUSSEL CEDRIC</t>
  </si>
  <si>
    <t>MAILLARD ALAIN</t>
  </si>
  <si>
    <t>488,89</t>
  </si>
  <si>
    <t>956,71</t>
  </si>
  <si>
    <t>FRIQUET PHILIPPE</t>
  </si>
  <si>
    <t>364,39</t>
  </si>
  <si>
    <t>765,19</t>
  </si>
  <si>
    <t>27,54</t>
  </si>
  <si>
    <t>99,03</t>
  </si>
  <si>
    <t>124,18</t>
  </si>
  <si>
    <t>871,34</t>
  </si>
  <si>
    <t>JUILLY ANDRE</t>
  </si>
  <si>
    <t>94,89</t>
  </si>
  <si>
    <t>436,15</t>
  </si>
  <si>
    <t>98,51</t>
  </si>
  <si>
    <t>507,55</t>
  </si>
  <si>
    <t>5,7</t>
  </si>
  <si>
    <t>18,68</t>
  </si>
  <si>
    <t>191,52</t>
  </si>
  <si>
    <t>29,29</t>
  </si>
  <si>
    <t>435,19</t>
  </si>
  <si>
    <t>09A</t>
  </si>
  <si>
    <t>36,72</t>
  </si>
  <si>
    <t>MAILLET HERVE</t>
  </si>
  <si>
    <t>141,2</t>
  </si>
  <si>
    <t>107,05</t>
  </si>
  <si>
    <t>122,43</t>
  </si>
  <si>
    <t>57,53</t>
  </si>
  <si>
    <t>09F</t>
  </si>
  <si>
    <t>299,26</t>
  </si>
  <si>
    <t>LASALLE PASCAL</t>
  </si>
  <si>
    <t>3,41</t>
  </si>
  <si>
    <t>74,44</t>
  </si>
  <si>
    <t>PIOT PATRICE</t>
  </si>
  <si>
    <t>4,09</t>
  </si>
  <si>
    <t>75,66</t>
  </si>
  <si>
    <t>MAULANDRE SAMUEL</t>
  </si>
  <si>
    <t>65,95</t>
  </si>
  <si>
    <t>141,53</t>
  </si>
  <si>
    <t>NOEL SERGE</t>
  </si>
  <si>
    <t>09C</t>
  </si>
  <si>
    <t>53,64</t>
  </si>
  <si>
    <t>VANEL GILLES</t>
  </si>
  <si>
    <t>50,42</t>
  </si>
  <si>
    <t>468,43</t>
  </si>
  <si>
    <t>DABEL AURELIEN</t>
  </si>
  <si>
    <t>09E</t>
  </si>
  <si>
    <t>183,12</t>
  </si>
  <si>
    <t>710,46</t>
  </si>
  <si>
    <t>FRANCE VINCENT</t>
  </si>
  <si>
    <t>37,93</t>
  </si>
  <si>
    <t>22,36</t>
  </si>
  <si>
    <t>RENARD JULIEN</t>
  </si>
  <si>
    <t>FLEURY DAMIEN</t>
  </si>
  <si>
    <t>15,47</t>
  </si>
  <si>
    <t>18,97</t>
  </si>
  <si>
    <t>214,37</t>
  </si>
  <si>
    <t>637,25</t>
  </si>
  <si>
    <t>DELAIRE DIDIER</t>
  </si>
  <si>
    <t>20,63</t>
  </si>
  <si>
    <t>267,25</t>
  </si>
  <si>
    <t>445,83</t>
  </si>
  <si>
    <t>FLEURY REMI</t>
  </si>
  <si>
    <t>9,72</t>
  </si>
  <si>
    <t>HUYET THIERRY</t>
  </si>
  <si>
    <t>5,8</t>
  </si>
  <si>
    <t>GERARD BERNARD</t>
  </si>
  <si>
    <t>62,73</t>
  </si>
  <si>
    <t>176,32</t>
  </si>
  <si>
    <t>09G</t>
  </si>
  <si>
    <t>119,8</t>
  </si>
  <si>
    <t>236,28</t>
  </si>
  <si>
    <t>DOROLLE JACKY</t>
  </si>
  <si>
    <t>43,57</t>
  </si>
  <si>
    <t>227,72</t>
  </si>
  <si>
    <t>406,85</t>
  </si>
  <si>
    <t>MICHEL DOMINIQUE</t>
  </si>
  <si>
    <t>99,8</t>
  </si>
  <si>
    <t>MEUNIER JEAN-MARIE</t>
  </si>
  <si>
    <t>09B</t>
  </si>
  <si>
    <t>32,53</t>
  </si>
  <si>
    <t>13,46</t>
  </si>
  <si>
    <t>PIOT DOMINIQUE</t>
  </si>
  <si>
    <t>85,73</t>
  </si>
  <si>
    <t>18,77</t>
  </si>
  <si>
    <t>49,52</t>
  </si>
  <si>
    <t>BARTHELEMY AURELIEN</t>
  </si>
  <si>
    <t>54,02</t>
  </si>
  <si>
    <t>194,39</t>
  </si>
  <si>
    <t>28,64</t>
  </si>
  <si>
    <t>110,44</t>
  </si>
  <si>
    <t>650,51</t>
  </si>
  <si>
    <t>688,52</t>
  </si>
  <si>
    <t>RESIDORI PASCAL</t>
  </si>
  <si>
    <t>76,23</t>
  </si>
  <si>
    <t>94,74</t>
  </si>
  <si>
    <t>132,89</t>
  </si>
  <si>
    <t>282,15</t>
  </si>
  <si>
    <t>MARTINAT PHILIPPE</t>
  </si>
  <si>
    <t>1,12</t>
  </si>
  <si>
    <t>152,66</t>
  </si>
  <si>
    <t>75,38</t>
  </si>
  <si>
    <t>439,61</t>
  </si>
  <si>
    <t>CHAUVET ADELINE</t>
  </si>
  <si>
    <t>26,79</t>
  </si>
  <si>
    <t>142,1</t>
  </si>
  <si>
    <t>BOURGEOIS SEBASTIEN</t>
  </si>
  <si>
    <t>6,83</t>
  </si>
  <si>
    <t>83,05</t>
  </si>
  <si>
    <t>495,63</t>
  </si>
  <si>
    <t>52,14</t>
  </si>
  <si>
    <t>3,82</t>
  </si>
  <si>
    <t>0,42</t>
  </si>
  <si>
    <t>645,87</t>
  </si>
  <si>
    <t>167,88</t>
  </si>
  <si>
    <t>MERAT STEPHANE</t>
  </si>
  <si>
    <t>351,87</t>
  </si>
  <si>
    <t>747,68</t>
  </si>
  <si>
    <t>MION PHILIPPE</t>
  </si>
  <si>
    <t>11,02</t>
  </si>
  <si>
    <t>223,9</t>
  </si>
  <si>
    <t>MEUNIER ALAIN</t>
  </si>
  <si>
    <t>369,79</t>
  </si>
  <si>
    <t>438,53</t>
  </si>
  <si>
    <t>GERARD JOEL</t>
  </si>
  <si>
    <t>53,11</t>
  </si>
  <si>
    <t>180,21</t>
  </si>
  <si>
    <t>BOULOMMIER NICOLAS</t>
  </si>
  <si>
    <t>52,58</t>
  </si>
  <si>
    <t>SCHRANTZ JEAN-PIERRE</t>
  </si>
  <si>
    <t>172,55</t>
  </si>
  <si>
    <t>92,61</t>
  </si>
  <si>
    <t>49,44</t>
  </si>
  <si>
    <t>60,06</t>
  </si>
  <si>
    <t>GEOFFRIN BERNARD</t>
  </si>
  <si>
    <t>57,34</t>
  </si>
  <si>
    <t>118,86</t>
  </si>
  <si>
    <t>181,69</t>
  </si>
  <si>
    <t>ELOPHE ERIC</t>
  </si>
  <si>
    <t>491,81</t>
  </si>
  <si>
    <t>51,72</t>
  </si>
  <si>
    <t>THIEBLEMONT DANIEL</t>
  </si>
  <si>
    <t>17,24</t>
  </si>
  <si>
    <t>PARIZOT WILLIAM</t>
  </si>
  <si>
    <t>20,92</t>
  </si>
  <si>
    <t>7,01</t>
  </si>
  <si>
    <t>6,5</t>
  </si>
  <si>
    <t>412,82</t>
  </si>
  <si>
    <t>21,89</t>
  </si>
  <si>
    <t>BERTRAND JOEL</t>
  </si>
  <si>
    <t>0,63</t>
  </si>
  <si>
    <t>96,83</t>
  </si>
  <si>
    <t>MARCHAND FREDDY</t>
  </si>
  <si>
    <t>237,87</t>
  </si>
  <si>
    <t>124,94</t>
  </si>
  <si>
    <t>46,44</t>
  </si>
  <si>
    <t>22,85</t>
  </si>
  <si>
    <t>LESPRIT XAVIER</t>
  </si>
  <si>
    <t>16,67</t>
  </si>
  <si>
    <t>89,06</t>
  </si>
  <si>
    <t>260,76</t>
  </si>
  <si>
    <t>PERRIER JEAN PHILIPPE</t>
  </si>
  <si>
    <t>382,49</t>
  </si>
  <si>
    <t>21,54</t>
  </si>
  <si>
    <t>DUMAIN CHRISTOPHE</t>
  </si>
  <si>
    <t>27,52</t>
  </si>
  <si>
    <t>52,77</t>
  </si>
  <si>
    <t>35,36</t>
  </si>
  <si>
    <t>CUNY GERARD</t>
  </si>
  <si>
    <t>313,75</t>
  </si>
  <si>
    <t>431,5</t>
  </si>
  <si>
    <t>HINDERCHIETTE CHRISTOPHE</t>
  </si>
  <si>
    <t>GEOFFRIN ANTHONY</t>
  </si>
  <si>
    <t>54,84</t>
  </si>
  <si>
    <t>FAUVEL BRUNO</t>
  </si>
  <si>
    <t>91,86</t>
  </si>
  <si>
    <t>153,11</t>
  </si>
  <si>
    <t>ODUD OLIVIER</t>
  </si>
  <si>
    <t>7,69</t>
  </si>
  <si>
    <t>248,35</t>
  </si>
  <si>
    <t>241,4</t>
  </si>
  <si>
    <t>426,83</t>
  </si>
  <si>
    <t>PIERRARD ADRIEN</t>
  </si>
  <si>
    <t>242,81</t>
  </si>
  <si>
    <t>FORTIN JULIEN</t>
  </si>
  <si>
    <t>159,13</t>
  </si>
  <si>
    <t>810,36</t>
  </si>
  <si>
    <t>JUILLY EMILIEN</t>
  </si>
  <si>
    <t>210,81</t>
  </si>
  <si>
    <t>170,8</t>
  </si>
  <si>
    <t>190,97</t>
  </si>
  <si>
    <t>827,69</t>
  </si>
  <si>
    <t>LORBACH SYLVAIN</t>
  </si>
  <si>
    <t>MARCHAND JACKIE</t>
  </si>
  <si>
    <t>316,68</t>
  </si>
  <si>
    <t>258,32</t>
  </si>
  <si>
    <t>20,4</t>
  </si>
  <si>
    <t>67,25</t>
  </si>
  <si>
    <t>16,97</t>
  </si>
  <si>
    <t>17,7</t>
  </si>
  <si>
    <t>12,7</t>
  </si>
  <si>
    <t>118,9</t>
  </si>
  <si>
    <t>14,17</t>
  </si>
  <si>
    <t>11,18</t>
  </si>
  <si>
    <t>88,47</t>
  </si>
  <si>
    <t>80,73</t>
  </si>
  <si>
    <t>BROUILLARD PIERRE-LOUIS</t>
  </si>
  <si>
    <t>04A</t>
  </si>
  <si>
    <t>ARESTIER FREDERIC</t>
  </si>
  <si>
    <t>2,11</t>
  </si>
  <si>
    <t>156,53</t>
  </si>
  <si>
    <t>JUILLY JEAN-FRANCOIS</t>
  </si>
  <si>
    <t>4,69</t>
  </si>
  <si>
    <t>127,71</t>
  </si>
  <si>
    <t>MAYEUR FREDERIC</t>
  </si>
  <si>
    <t>DENNI DANIEL</t>
  </si>
  <si>
    <t>62,66</t>
  </si>
  <si>
    <t>286,7</t>
  </si>
  <si>
    <t>BROUTIN GUILLAUME</t>
  </si>
  <si>
    <t>211,78</t>
  </si>
  <si>
    <t>DULIEU HUBERT</t>
  </si>
  <si>
    <t>3,18</t>
  </si>
  <si>
    <t>56,77</t>
  </si>
  <si>
    <t>VOIRNESSON NICOLAS</t>
  </si>
  <si>
    <t>04C</t>
  </si>
  <si>
    <t>52,98</t>
  </si>
  <si>
    <t>328,09</t>
  </si>
  <si>
    <t>AUBERT CHRISTIAN</t>
  </si>
  <si>
    <t>0,56</t>
  </si>
  <si>
    <t>54,72</t>
  </si>
  <si>
    <t>129,87</t>
  </si>
  <si>
    <t>10BIS</t>
  </si>
  <si>
    <t>9,04</t>
  </si>
  <si>
    <t>EMOND BAPTISTE</t>
  </si>
  <si>
    <t>04B</t>
  </si>
  <si>
    <t>24,87</t>
  </si>
  <si>
    <t>HOTTIER VINCENT</t>
  </si>
  <si>
    <t>04E</t>
  </si>
  <si>
    <t>367,68</t>
  </si>
  <si>
    <t>48,25</t>
  </si>
  <si>
    <t>VIRY AMAURY</t>
  </si>
  <si>
    <t>774,97</t>
  </si>
  <si>
    <t>52,42</t>
  </si>
  <si>
    <t>HUMBLOT JEAN-LUC</t>
  </si>
  <si>
    <t>1,79</t>
  </si>
  <si>
    <t>77,2</t>
  </si>
  <si>
    <t>CLEMENT HERVE</t>
  </si>
  <si>
    <t>69,95</t>
  </si>
  <si>
    <t>58,55</t>
  </si>
  <si>
    <t>MARIN BERTRAND</t>
  </si>
  <si>
    <t>37,43</t>
  </si>
  <si>
    <t>341,52</t>
  </si>
  <si>
    <t>DABEL DIDIER</t>
  </si>
  <si>
    <t>58,07</t>
  </si>
  <si>
    <t>COLLIN ERIC</t>
  </si>
  <si>
    <t>3,43</t>
  </si>
  <si>
    <t>49,55</t>
  </si>
  <si>
    <t>198,54</t>
  </si>
  <si>
    <t>218,69</t>
  </si>
  <si>
    <t>OLLMANN CHRISTOPHE</t>
  </si>
  <si>
    <t>4,58</t>
  </si>
  <si>
    <t>43,49</t>
  </si>
  <si>
    <t>309,57</t>
  </si>
  <si>
    <t>ROUSSELLE DELPHINE</t>
  </si>
  <si>
    <t>6,92</t>
  </si>
  <si>
    <t>63,61</t>
  </si>
  <si>
    <t>SAUL HUBERT</t>
  </si>
  <si>
    <t>04D</t>
  </si>
  <si>
    <t>129,51</t>
  </si>
  <si>
    <t>253,72</t>
  </si>
  <si>
    <t>57,44</t>
  </si>
  <si>
    <t>JAMPIERRE FRANCK</t>
  </si>
  <si>
    <t>16,72</t>
  </si>
  <si>
    <t>SIMONNET FABIEN</t>
  </si>
  <si>
    <t>NALYSNYK SYLVAIN</t>
  </si>
  <si>
    <t>857,29</t>
  </si>
  <si>
    <t>MONTGILBERT FRANCOIS</t>
  </si>
  <si>
    <t>21,12</t>
  </si>
  <si>
    <t>9,3</t>
  </si>
  <si>
    <t>PIOT GILDAS</t>
  </si>
  <si>
    <t>124,04</t>
  </si>
  <si>
    <t>129,36</t>
  </si>
  <si>
    <t>76,6</t>
  </si>
  <si>
    <t>283,62</t>
  </si>
  <si>
    <t>176,91</t>
  </si>
  <si>
    <t>353,93</t>
  </si>
  <si>
    <t>HANSE KEVIN</t>
  </si>
  <si>
    <t>MOREL RICHARD</t>
  </si>
  <si>
    <t>1140,43</t>
  </si>
  <si>
    <t>73,3</t>
  </si>
  <si>
    <t>302,65</t>
  </si>
  <si>
    <t>1235,55</t>
  </si>
  <si>
    <t>14,98</t>
  </si>
  <si>
    <t>27,29</t>
  </si>
  <si>
    <t>192,58</t>
  </si>
  <si>
    <t>31C</t>
  </si>
  <si>
    <t>72,67</t>
  </si>
  <si>
    <t>GIROT CEDRIC</t>
  </si>
  <si>
    <t>175,98</t>
  </si>
  <si>
    <t>341,98</t>
  </si>
  <si>
    <t>ROUSSEL JACQUES</t>
  </si>
  <si>
    <t>6,6</t>
  </si>
  <si>
    <t>71,04</t>
  </si>
  <si>
    <t>10,52</t>
  </si>
  <si>
    <t>1,52</t>
  </si>
  <si>
    <t>RIMBERT JEAN</t>
  </si>
  <si>
    <t>74,5</t>
  </si>
  <si>
    <t>300,16</t>
  </si>
  <si>
    <t>20,44</t>
  </si>
  <si>
    <t>BERROIS GASTON</t>
  </si>
  <si>
    <t>193,96</t>
  </si>
  <si>
    <t>175,2</t>
  </si>
  <si>
    <t>31B</t>
  </si>
  <si>
    <t>135,48</t>
  </si>
  <si>
    <t>400,09</t>
  </si>
  <si>
    <t>SLANGEN DANIEL</t>
  </si>
  <si>
    <t>57,96</t>
  </si>
  <si>
    <t>213,31</t>
  </si>
  <si>
    <t>792,75</t>
  </si>
  <si>
    <t>PELIGRI CHRISTIAN</t>
  </si>
  <si>
    <t>3,02</t>
  </si>
  <si>
    <t>31A</t>
  </si>
  <si>
    <t>10,21</t>
  </si>
  <si>
    <t>32,72</t>
  </si>
  <si>
    <t>605,84</t>
  </si>
  <si>
    <t>16,94</t>
  </si>
  <si>
    <t>11,97</t>
  </si>
  <si>
    <t>33,85</t>
  </si>
  <si>
    <t>95,93</t>
  </si>
  <si>
    <t>SCANDOLERA CHRISTOPHE</t>
  </si>
  <si>
    <t>7,28</t>
  </si>
  <si>
    <t>20,18</t>
  </si>
  <si>
    <t>BUSOLINI PATRICK</t>
  </si>
  <si>
    <t>63,46</t>
  </si>
  <si>
    <t>361,48</t>
  </si>
  <si>
    <t>OLIVIER FREDERIC</t>
  </si>
  <si>
    <t>ONF TROYES</t>
  </si>
  <si>
    <t>2,84</t>
  </si>
  <si>
    <t>39,52</t>
  </si>
  <si>
    <t>MERTRUD ROBERT</t>
  </si>
  <si>
    <t>396,91</t>
  </si>
  <si>
    <t>169,3</t>
  </si>
  <si>
    <t>DE BUCY JOSEPH</t>
  </si>
  <si>
    <t>0,64</t>
  </si>
  <si>
    <t>67,2</t>
  </si>
  <si>
    <t>6,05</t>
  </si>
  <si>
    <t>80,12</t>
  </si>
  <si>
    <t>142,05</t>
  </si>
  <si>
    <t>4,22</t>
  </si>
  <si>
    <t>39,16</t>
  </si>
  <si>
    <t>25,21</t>
  </si>
  <si>
    <t>CANGI MARIANO</t>
  </si>
  <si>
    <t>10,99</t>
  </si>
  <si>
    <t>230,08</t>
  </si>
  <si>
    <t>287,24</t>
  </si>
  <si>
    <t>MOUGEOT HERVE</t>
  </si>
  <si>
    <t>172,75</t>
  </si>
  <si>
    <t>52,24</t>
  </si>
  <si>
    <t>627,18</t>
  </si>
  <si>
    <t>PICAVET PHILIPPE</t>
  </si>
  <si>
    <t>26,08</t>
  </si>
  <si>
    <t>LHUILLIER CLAUDE</t>
  </si>
  <si>
    <t>19,54</t>
  </si>
  <si>
    <t>17,83</t>
  </si>
  <si>
    <t>MORETTI DANIEL</t>
  </si>
  <si>
    <t>26,51</t>
  </si>
  <si>
    <t>61,94</t>
  </si>
  <si>
    <t>ANDREY CYRIL</t>
  </si>
  <si>
    <t>362,89</t>
  </si>
  <si>
    <t>6,2</t>
  </si>
  <si>
    <t>FRISON MAX</t>
  </si>
  <si>
    <t>126,51</t>
  </si>
  <si>
    <t>NICOLO CHRISTOPHE</t>
  </si>
  <si>
    <t>77,52</t>
  </si>
  <si>
    <t>186,78</t>
  </si>
  <si>
    <t>178,49</t>
  </si>
  <si>
    <t>FOURNIER PATRICK</t>
  </si>
  <si>
    <t>115,19</t>
  </si>
  <si>
    <t>747,94</t>
  </si>
  <si>
    <t>BEDEE MARC</t>
  </si>
  <si>
    <t>86,88</t>
  </si>
  <si>
    <t>714,04</t>
  </si>
  <si>
    <t>212,75</t>
  </si>
  <si>
    <t>625,9</t>
  </si>
  <si>
    <t>6,97</t>
  </si>
  <si>
    <t>57,78</t>
  </si>
  <si>
    <t>47,95</t>
  </si>
  <si>
    <t>28,31</t>
  </si>
  <si>
    <t>26,93</t>
  </si>
  <si>
    <t>511,86</t>
  </si>
  <si>
    <t>24,11</t>
  </si>
  <si>
    <t>FRANCOIS PHILIPPE</t>
  </si>
  <si>
    <t>17,2</t>
  </si>
  <si>
    <t>96,32</t>
  </si>
  <si>
    <t>538,03</t>
  </si>
  <si>
    <t>LECLERE FRANCK</t>
  </si>
  <si>
    <t>180,01</t>
  </si>
  <si>
    <t>62,17</t>
  </si>
  <si>
    <t>6,18</t>
  </si>
  <si>
    <t>TILLAND PATRICK</t>
  </si>
  <si>
    <t>227,95</t>
  </si>
  <si>
    <t>757,97</t>
  </si>
  <si>
    <t>MORETTI BERTRAND</t>
  </si>
  <si>
    <t>162,96</t>
  </si>
  <si>
    <t>510,92</t>
  </si>
  <si>
    <t>119,41</t>
  </si>
  <si>
    <t>457,5</t>
  </si>
  <si>
    <t>NICOLIN GILLES</t>
  </si>
  <si>
    <t>511,18</t>
  </si>
  <si>
    <t>6,91</t>
  </si>
  <si>
    <t>59,39</t>
  </si>
  <si>
    <t>354,89</t>
  </si>
  <si>
    <t>64,99</t>
  </si>
  <si>
    <t>247,05</t>
  </si>
  <si>
    <t>33C</t>
  </si>
  <si>
    <t>84,23</t>
  </si>
  <si>
    <t>150,75</t>
  </si>
  <si>
    <t>GUILLEMIN FRANCKY</t>
  </si>
  <si>
    <t>20,93</t>
  </si>
  <si>
    <t>3,13</t>
  </si>
  <si>
    <t>144,53</t>
  </si>
  <si>
    <t>581,47</t>
  </si>
  <si>
    <t>BOUTSOQUE DYLAN</t>
  </si>
  <si>
    <t>7,92</t>
  </si>
  <si>
    <t>17,17</t>
  </si>
  <si>
    <t>68,04</t>
  </si>
  <si>
    <t>33,82</t>
  </si>
  <si>
    <t>556,38</t>
  </si>
  <si>
    <t>64,83</t>
  </si>
  <si>
    <t>49,92</t>
  </si>
  <si>
    <t>33B</t>
  </si>
  <si>
    <t>607,12</t>
  </si>
  <si>
    <t>437,56</t>
  </si>
  <si>
    <t>TREMA DANIEL</t>
  </si>
  <si>
    <t>33A</t>
  </si>
  <si>
    <t>246,39</t>
  </si>
  <si>
    <t>DERIVAULT ERIC</t>
  </si>
  <si>
    <t>197,53</t>
  </si>
  <si>
    <t>GAULE PIERRE</t>
  </si>
  <si>
    <t>264,32</t>
  </si>
  <si>
    <t>629,06</t>
  </si>
  <si>
    <t>HAUDIQUET EDOUARD</t>
  </si>
  <si>
    <t>24,99</t>
  </si>
  <si>
    <t>2,09</t>
  </si>
  <si>
    <t>95,21</t>
  </si>
  <si>
    <t>RENAUDIN MARTIAL</t>
  </si>
  <si>
    <t>PINEL MICHEL</t>
  </si>
  <si>
    <t>202,15</t>
  </si>
  <si>
    <t>140,01</t>
  </si>
  <si>
    <t>252,01</t>
  </si>
  <si>
    <t>GUERBER JEAN-MICHEL</t>
  </si>
  <si>
    <t>76,01</t>
  </si>
  <si>
    <t>355,15</t>
  </si>
  <si>
    <t>DUCHE DENIS</t>
  </si>
  <si>
    <t>35,99</t>
  </si>
  <si>
    <t>88,12</t>
  </si>
  <si>
    <t>87,62</t>
  </si>
  <si>
    <t>MICHAUX PIERRE</t>
  </si>
  <si>
    <t>27C</t>
  </si>
  <si>
    <t>251,84</t>
  </si>
  <si>
    <t>RAGOT EMERIC</t>
  </si>
  <si>
    <t>98,93</t>
  </si>
  <si>
    <t>JOUS PASCAL</t>
  </si>
  <si>
    <t>35,58</t>
  </si>
  <si>
    <t>346,59</t>
  </si>
  <si>
    <t>PROTIN XAVIER</t>
  </si>
  <si>
    <t>99,66</t>
  </si>
  <si>
    <t>410,9</t>
  </si>
  <si>
    <t>ETIENNE JULIEN</t>
  </si>
  <si>
    <t>104,4</t>
  </si>
  <si>
    <t>17,74</t>
  </si>
  <si>
    <t>FURIER MICHEL</t>
  </si>
  <si>
    <t>27B</t>
  </si>
  <si>
    <t>151,88</t>
  </si>
  <si>
    <t>BRETON JACKY</t>
  </si>
  <si>
    <t>27D</t>
  </si>
  <si>
    <t>37,44</t>
  </si>
  <si>
    <t>165,26</t>
  </si>
  <si>
    <t>MASSON FERNAND</t>
  </si>
  <si>
    <t>94,7</t>
  </si>
  <si>
    <t>54,24</t>
  </si>
  <si>
    <t>GERARD DIDIER</t>
  </si>
  <si>
    <t>27A</t>
  </si>
  <si>
    <t>196,42</t>
  </si>
  <si>
    <t>198,12</t>
  </si>
  <si>
    <t>14,09</t>
  </si>
  <si>
    <t>MORISOT HERVE</t>
  </si>
  <si>
    <t>40,02</t>
  </si>
  <si>
    <t>267,03</t>
  </si>
  <si>
    <t>95,79</t>
  </si>
  <si>
    <t>511,35</t>
  </si>
  <si>
    <t>VARNIER FREDERIK</t>
  </si>
  <si>
    <t>9,51</t>
  </si>
  <si>
    <t>52,43</t>
  </si>
  <si>
    <t>384,73</t>
  </si>
  <si>
    <t>1,48</t>
  </si>
  <si>
    <t>8,41</t>
  </si>
  <si>
    <t>406,7</t>
  </si>
  <si>
    <t>627,83</t>
  </si>
  <si>
    <t>BODENHEIMER FREDERIC</t>
  </si>
  <si>
    <t>175,53</t>
  </si>
  <si>
    <t>206,74</t>
  </si>
  <si>
    <t>857,52</t>
  </si>
  <si>
    <t>37,95</t>
  </si>
  <si>
    <t>SANDRAY ERIC</t>
  </si>
  <si>
    <t>10,84</t>
  </si>
  <si>
    <t>17,78</t>
  </si>
  <si>
    <t>JOB LAURENT</t>
  </si>
  <si>
    <t>343,45</t>
  </si>
  <si>
    <t>1,27</t>
  </si>
  <si>
    <t>PIOT LAURENT</t>
  </si>
  <si>
    <t>8,11</t>
  </si>
  <si>
    <t>78,12</t>
  </si>
  <si>
    <t>BATSCHELET CHRISTIAN</t>
  </si>
  <si>
    <t>27E</t>
  </si>
  <si>
    <t>16,92</t>
  </si>
  <si>
    <t>266,58</t>
  </si>
  <si>
    <t>184,38</t>
  </si>
  <si>
    <t>323,85</t>
  </si>
  <si>
    <t>FRANCOIS FABRICE</t>
  </si>
  <si>
    <t>43,29</t>
  </si>
  <si>
    <t>THIEBLEMONT JEAN MICHEL</t>
  </si>
  <si>
    <t>231,17</t>
  </si>
  <si>
    <t>11,39</t>
  </si>
  <si>
    <t>125,88</t>
  </si>
  <si>
    <t>PELLOUARD LAURENT</t>
  </si>
  <si>
    <t>47,01</t>
  </si>
  <si>
    <t>LADANT DOMINIQUE</t>
  </si>
  <si>
    <t>65,66</t>
  </si>
  <si>
    <t>144,23</t>
  </si>
  <si>
    <t>MARASI ARNAUD</t>
  </si>
  <si>
    <t>13,37</t>
  </si>
  <si>
    <t>222,57</t>
  </si>
  <si>
    <t>RENAULT LUDOVIC</t>
  </si>
  <si>
    <t>9,18</t>
  </si>
  <si>
    <t>212,57</t>
  </si>
  <si>
    <t>15,12</t>
  </si>
  <si>
    <t>9,52</t>
  </si>
  <si>
    <t>DESQUINS JEAN PIERRE</t>
  </si>
  <si>
    <t>5,89</t>
  </si>
  <si>
    <t>297,51</t>
  </si>
  <si>
    <t>128,89</t>
  </si>
  <si>
    <t>STARK JACKY</t>
  </si>
  <si>
    <t>220,02</t>
  </si>
  <si>
    <t>FOURNIER YOHANN</t>
  </si>
  <si>
    <t>24,59</t>
  </si>
  <si>
    <t>1377,92</t>
  </si>
  <si>
    <t>40,87</t>
  </si>
  <si>
    <t>86,28</t>
  </si>
  <si>
    <t>197,93</t>
  </si>
  <si>
    <t>VASQUEZ LOUIS</t>
  </si>
  <si>
    <t>147,26</t>
  </si>
  <si>
    <t>REMY DAVID</t>
  </si>
  <si>
    <t>13,63</t>
  </si>
  <si>
    <t>LATAXE FREDERIC</t>
  </si>
  <si>
    <t>42,2</t>
  </si>
  <si>
    <t>HUSSON QUENTIN</t>
  </si>
  <si>
    <t>32B</t>
  </si>
  <si>
    <t>84,37</t>
  </si>
  <si>
    <t>MUTZ FREDERIC</t>
  </si>
  <si>
    <t>89,45</t>
  </si>
  <si>
    <t>ROUX JEAN CLAUDE</t>
  </si>
  <si>
    <t>205,42</t>
  </si>
  <si>
    <t>CAILLET PHILIPPE</t>
  </si>
  <si>
    <t>124,22</t>
  </si>
  <si>
    <t>80,09</t>
  </si>
  <si>
    <t>SCHOLLER AYMERIC</t>
  </si>
  <si>
    <t>32A</t>
  </si>
  <si>
    <t>7,26</t>
  </si>
  <si>
    <t>15,84</t>
  </si>
  <si>
    <t>60,85</t>
  </si>
  <si>
    <t>442,55</t>
  </si>
  <si>
    <t>NICOLAS CYRILLE</t>
  </si>
  <si>
    <t>LAHAYE HENRI</t>
  </si>
  <si>
    <t>39,11</t>
  </si>
  <si>
    <t>121,13</t>
  </si>
  <si>
    <t>31,8</t>
  </si>
  <si>
    <t>25,11</t>
  </si>
  <si>
    <t>32BIS</t>
  </si>
  <si>
    <t>37,98</t>
  </si>
  <si>
    <t>281,81</t>
  </si>
  <si>
    <t>MARNAT FREDERIC</t>
  </si>
  <si>
    <t>50,95</t>
  </si>
  <si>
    <t>376,32</t>
  </si>
  <si>
    <t>225,71</t>
  </si>
  <si>
    <t>MILLOT CHRISTOPHE</t>
  </si>
  <si>
    <t>56,92</t>
  </si>
  <si>
    <t>410,42</t>
  </si>
  <si>
    <t>LEBEUF CLAUDE</t>
  </si>
  <si>
    <t>21,33</t>
  </si>
  <si>
    <t>BEAUER JEAN</t>
  </si>
  <si>
    <t>90,88</t>
  </si>
  <si>
    <t>710,96</t>
  </si>
  <si>
    <t>SCHOLLER FLORENT</t>
  </si>
  <si>
    <t>32TER</t>
  </si>
  <si>
    <t>42,07</t>
  </si>
  <si>
    <t>4,19</t>
  </si>
  <si>
    <t>160,4</t>
  </si>
  <si>
    <t>392,47</t>
  </si>
  <si>
    <t>HUSSON HERVE</t>
  </si>
  <si>
    <t>7,31</t>
  </si>
  <si>
    <t>96,02</t>
  </si>
  <si>
    <t>241,37</t>
  </si>
  <si>
    <t>DORE OLIVIER</t>
  </si>
  <si>
    <t>16,02</t>
  </si>
  <si>
    <t>62,98</t>
  </si>
  <si>
    <t>240,65</t>
  </si>
  <si>
    <t>0,72</t>
  </si>
  <si>
    <t>AUDINOT CLAUDE MAURICE</t>
  </si>
  <si>
    <t>124,49</t>
  </si>
  <si>
    <t>21,01</t>
  </si>
  <si>
    <t>MORO GINO</t>
  </si>
  <si>
    <t>13,6</t>
  </si>
  <si>
    <t>341,97</t>
  </si>
  <si>
    <t>HUSSON JOEL</t>
  </si>
  <si>
    <t>3,67</t>
  </si>
  <si>
    <t>58,45</t>
  </si>
  <si>
    <t>73,38</t>
  </si>
  <si>
    <t>3,28</t>
  </si>
  <si>
    <t>42,6</t>
  </si>
  <si>
    <t>GUYOT RAYMOND</t>
  </si>
  <si>
    <t>FOMBERTEAU ALAIN</t>
  </si>
  <si>
    <t>46,98</t>
  </si>
  <si>
    <t>222,59</t>
  </si>
  <si>
    <t>38,49</t>
  </si>
  <si>
    <t>93,31</t>
  </si>
  <si>
    <t>MERGER FRANCOIS</t>
  </si>
  <si>
    <t>41,41</t>
  </si>
  <si>
    <t>35,7</t>
  </si>
  <si>
    <t>103,23</t>
  </si>
  <si>
    <t>THEVENY DANIEL</t>
  </si>
  <si>
    <t>90,86</t>
  </si>
  <si>
    <t>744,78</t>
  </si>
  <si>
    <t>71,39</t>
  </si>
  <si>
    <t>487,49</t>
  </si>
  <si>
    <t>357,57</t>
  </si>
  <si>
    <t>267,29</t>
  </si>
  <si>
    <t>35M</t>
  </si>
  <si>
    <t>101,75</t>
  </si>
  <si>
    <t>SCI DE LA CNP</t>
  </si>
  <si>
    <t>10,68</t>
  </si>
  <si>
    <t>126,49</t>
  </si>
  <si>
    <t>35K</t>
  </si>
  <si>
    <t>30,14</t>
  </si>
  <si>
    <t>381,57</t>
  </si>
  <si>
    <t>GUILLERMO GUY</t>
  </si>
  <si>
    <t>879,23</t>
  </si>
  <si>
    <t>444,39</t>
  </si>
  <si>
    <t>VALENTI EMMANUEL</t>
  </si>
  <si>
    <t>147,01</t>
  </si>
  <si>
    <t>668,52</t>
  </si>
  <si>
    <t>THEVENIN CHARLIE</t>
  </si>
  <si>
    <t>77,35</t>
  </si>
  <si>
    <t>198,17</t>
  </si>
  <si>
    <t>MORLET GILLES</t>
  </si>
  <si>
    <t>123,07</t>
  </si>
  <si>
    <t>69,42</t>
  </si>
  <si>
    <t>14,89</t>
  </si>
  <si>
    <t>BRETON OLIVIER</t>
  </si>
  <si>
    <t>62,13</t>
  </si>
  <si>
    <t>912,02</t>
  </si>
  <si>
    <t>COSSON SEBASTIEN</t>
  </si>
  <si>
    <t>55,48</t>
  </si>
  <si>
    <t>787,12</t>
  </si>
  <si>
    <t>35L</t>
  </si>
  <si>
    <t>267,41</t>
  </si>
  <si>
    <t>410,12</t>
  </si>
  <si>
    <t>397,05</t>
  </si>
  <si>
    <t>FEUTRY PATRICE</t>
  </si>
  <si>
    <t>144,35</t>
  </si>
  <si>
    <t>25,23</t>
  </si>
  <si>
    <t>189,66</t>
  </si>
  <si>
    <t>MONGEOT ADRIEN</t>
  </si>
  <si>
    <t>189,74</t>
  </si>
  <si>
    <t>192,84</t>
  </si>
  <si>
    <t>560,31</t>
  </si>
  <si>
    <t>TOUSSAINT VIRGILE</t>
  </si>
  <si>
    <t>176,7</t>
  </si>
  <si>
    <t>7,84</t>
  </si>
  <si>
    <t>75,1</t>
  </si>
  <si>
    <t>19,47</t>
  </si>
  <si>
    <t>257,29</t>
  </si>
  <si>
    <t>6,65</t>
  </si>
  <si>
    <t>124,9</t>
  </si>
  <si>
    <t>880,26</t>
  </si>
  <si>
    <t>402,15</t>
  </si>
  <si>
    <t>1,46</t>
  </si>
  <si>
    <t>80,36</t>
  </si>
  <si>
    <t>50E</t>
  </si>
  <si>
    <t>49,42</t>
  </si>
  <si>
    <t>RAILLARD JEAN LUC</t>
  </si>
  <si>
    <t>50D</t>
  </si>
  <si>
    <t>207,04</t>
  </si>
  <si>
    <t>57,22</t>
  </si>
  <si>
    <t>1,04</t>
  </si>
  <si>
    <t>50A</t>
  </si>
  <si>
    <t>270,49</t>
  </si>
  <si>
    <t>293,9</t>
  </si>
  <si>
    <t>BOURLON DE ROUVRE CYRIL</t>
  </si>
  <si>
    <t>107,17</t>
  </si>
  <si>
    <t>LAVAUX HUBERT</t>
  </si>
  <si>
    <t>105,86</t>
  </si>
  <si>
    <t>52BIS</t>
  </si>
  <si>
    <t>8,51</t>
  </si>
  <si>
    <t>92,56</t>
  </si>
  <si>
    <t>CALLAERT GERARD</t>
  </si>
  <si>
    <t>6,71</t>
  </si>
  <si>
    <t>19,67</t>
  </si>
  <si>
    <t>50B</t>
  </si>
  <si>
    <t>3,9</t>
  </si>
  <si>
    <t>61,3</t>
  </si>
  <si>
    <t>YUNG JEAN-PIERRE</t>
  </si>
  <si>
    <t>6,46</t>
  </si>
  <si>
    <t>59,99</t>
  </si>
  <si>
    <t>31,15</t>
  </si>
  <si>
    <t>28,41</t>
  </si>
  <si>
    <t>DINE BRUNO</t>
  </si>
  <si>
    <t>373,78</t>
  </si>
  <si>
    <t>433,14</t>
  </si>
  <si>
    <t>THOUVENIN ALAIN</t>
  </si>
  <si>
    <t>318,82</t>
  </si>
  <si>
    <t>395,59</t>
  </si>
  <si>
    <t>418,62</t>
  </si>
  <si>
    <t>LADIER CEDRIC</t>
  </si>
  <si>
    <t>356,03</t>
  </si>
  <si>
    <t>50C</t>
  </si>
  <si>
    <t>56,18</t>
  </si>
  <si>
    <t>878,8</t>
  </si>
  <si>
    <t>321,79</t>
  </si>
  <si>
    <t>16,52</t>
  </si>
  <si>
    <t>BOUREAU JEAN JACQUES</t>
  </si>
  <si>
    <t>60,93</t>
  </si>
  <si>
    <t>62,59</t>
  </si>
  <si>
    <t>45,85</t>
  </si>
  <si>
    <t>117,51</t>
  </si>
  <si>
    <t>ALONSO THIERRY</t>
  </si>
  <si>
    <t>8,02</t>
  </si>
  <si>
    <t>195,11</t>
  </si>
  <si>
    <t>581,31</t>
  </si>
  <si>
    <t>108,13</t>
  </si>
  <si>
    <t>216,53</t>
  </si>
  <si>
    <t>46,31</t>
  </si>
  <si>
    <t>69,91</t>
  </si>
  <si>
    <t>DESPRES MICHEL</t>
  </si>
  <si>
    <t>416,26</t>
  </si>
  <si>
    <t>167,98</t>
  </si>
  <si>
    <t>12,53</t>
  </si>
  <si>
    <t>332,6</t>
  </si>
  <si>
    <t>230,87</t>
  </si>
  <si>
    <t>83,47</t>
  </si>
  <si>
    <t>22,25</t>
  </si>
  <si>
    <t>THIOLAT JEAN-FRANCOIS</t>
  </si>
  <si>
    <t>1136,3</t>
  </si>
  <si>
    <t>46,66</t>
  </si>
  <si>
    <t>DEMONSAND GAETAN</t>
  </si>
  <si>
    <t>39,5</t>
  </si>
  <si>
    <t>DOUVILLE FRANCIS</t>
  </si>
  <si>
    <t>59,54</t>
  </si>
  <si>
    <t>370,59</t>
  </si>
  <si>
    <t>MIRGUET ALAIN</t>
  </si>
  <si>
    <t>57,38</t>
  </si>
  <si>
    <t>406,98</t>
  </si>
  <si>
    <t>TROMPETTE GAETAN</t>
  </si>
  <si>
    <t>109,49</t>
  </si>
  <si>
    <t>86,98</t>
  </si>
  <si>
    <t>364,78</t>
  </si>
  <si>
    <t>329,42</t>
  </si>
  <si>
    <t>SOYER YVES</t>
  </si>
  <si>
    <t>8,74</t>
  </si>
  <si>
    <t>57,05</t>
  </si>
  <si>
    <t>BABLON JEAN-CHARLES</t>
  </si>
  <si>
    <t>54,96</t>
  </si>
  <si>
    <t>37,55</t>
  </si>
  <si>
    <t>137,2</t>
  </si>
  <si>
    <t>677,33</t>
  </si>
  <si>
    <t>FLAMMARION LAURENT</t>
  </si>
  <si>
    <t>11,48</t>
  </si>
  <si>
    <t>263,36</t>
  </si>
  <si>
    <t>297,44</t>
  </si>
  <si>
    <t>28,53</t>
  </si>
  <si>
    <t>118,35</t>
  </si>
  <si>
    <t>CARIELLO MARC</t>
  </si>
  <si>
    <t>174,64</t>
  </si>
  <si>
    <t>29,31</t>
  </si>
  <si>
    <t>49,31</t>
  </si>
  <si>
    <t>372,95</t>
  </si>
  <si>
    <t>MARESCHAL FRANCIS</t>
  </si>
  <si>
    <t>22,21</t>
  </si>
  <si>
    <t>1,72</t>
  </si>
  <si>
    <t>665,85</t>
  </si>
  <si>
    <t>52A</t>
  </si>
  <si>
    <t>27,35</t>
  </si>
  <si>
    <t>HUMBLOT ERNEST</t>
  </si>
  <si>
    <t>27,02</t>
  </si>
  <si>
    <t>42,84</t>
  </si>
  <si>
    <t>RAVIER ALAIN</t>
  </si>
  <si>
    <t>27,1</t>
  </si>
  <si>
    <t>250,38</t>
  </si>
  <si>
    <t>587,11</t>
  </si>
  <si>
    <t>BERTRAND BENJAMIN</t>
  </si>
  <si>
    <t>48,2</t>
  </si>
  <si>
    <t>150,77</t>
  </si>
  <si>
    <t>GODARD JORDAN</t>
  </si>
  <si>
    <t>BELOUET STEPHANE</t>
  </si>
  <si>
    <t>2,16</t>
  </si>
  <si>
    <t>14,62</t>
  </si>
  <si>
    <t>LARDIN THIERRY</t>
  </si>
  <si>
    <t>53TER</t>
  </si>
  <si>
    <t>0,62</t>
  </si>
  <si>
    <t>103,55</t>
  </si>
  <si>
    <t>10,34</t>
  </si>
  <si>
    <t>CHAMPION ALAIN</t>
  </si>
  <si>
    <t>323,5</t>
  </si>
  <si>
    <t>366,29</t>
  </si>
  <si>
    <t>LAMBERT JEAN-NOEL</t>
  </si>
  <si>
    <t>68,49</t>
  </si>
  <si>
    <t>16,25</t>
  </si>
  <si>
    <t>257,85</t>
  </si>
  <si>
    <t>RINDER THIERRY</t>
  </si>
  <si>
    <t>125,64</t>
  </si>
  <si>
    <t>690,43</t>
  </si>
  <si>
    <t>VILLAIN DOMINIQUE</t>
  </si>
  <si>
    <t>0,45</t>
  </si>
  <si>
    <t>95,4</t>
  </si>
  <si>
    <t>136,14</t>
  </si>
  <si>
    <t>438,42</t>
  </si>
  <si>
    <t>6,55</t>
  </si>
  <si>
    <t>127,38</t>
  </si>
  <si>
    <t>194,78</t>
  </si>
  <si>
    <t>328,27</t>
  </si>
  <si>
    <t>HUGUENY SERGE</t>
  </si>
  <si>
    <t>1,8</t>
  </si>
  <si>
    <t>26,65</t>
  </si>
  <si>
    <t>5,75</t>
  </si>
  <si>
    <t>52B</t>
  </si>
  <si>
    <t>404,27</t>
  </si>
  <si>
    <t>103,98</t>
  </si>
  <si>
    <t>99,58</t>
  </si>
  <si>
    <t>44,92</t>
  </si>
  <si>
    <t>58,68</t>
  </si>
  <si>
    <t>153,2</t>
  </si>
  <si>
    <t>ROZE JEAN MARC</t>
  </si>
  <si>
    <t>GIRARDOT DAVID</t>
  </si>
  <si>
    <t>15,52</t>
  </si>
  <si>
    <t>11,64</t>
  </si>
  <si>
    <t>183,6</t>
  </si>
  <si>
    <t>334,61</t>
  </si>
  <si>
    <t>ROUBEYRIE JONATHAN</t>
  </si>
  <si>
    <t>131,66</t>
  </si>
  <si>
    <t>1,66</t>
  </si>
  <si>
    <t>MARIVET GILLES</t>
  </si>
  <si>
    <t>268,42</t>
  </si>
  <si>
    <t>666,38</t>
  </si>
  <si>
    <t>BRESSON STEPHANE</t>
  </si>
  <si>
    <t>53BIS</t>
  </si>
  <si>
    <t>35,26</t>
  </si>
  <si>
    <t>514,52</t>
  </si>
  <si>
    <t>SARCEY CLEMENT</t>
  </si>
  <si>
    <t>55,9</t>
  </si>
  <si>
    <t>CHAMPION SYLVAIN</t>
  </si>
  <si>
    <t>32,59</t>
  </si>
  <si>
    <t>88,99</t>
  </si>
  <si>
    <t>FLAGET MAURICE</t>
  </si>
  <si>
    <t>127,23</t>
  </si>
  <si>
    <t>DREUX DOMINIQUE</t>
  </si>
  <si>
    <t>6,75</t>
  </si>
  <si>
    <t>111,02</t>
  </si>
  <si>
    <t>13,77</t>
  </si>
  <si>
    <t>CORNOT ANTONY  JOHAQUIM  GABRIEL</t>
  </si>
  <si>
    <t>57,17</t>
  </si>
  <si>
    <t>219,95</t>
  </si>
  <si>
    <t>37,54</t>
  </si>
  <si>
    <t>243,93</t>
  </si>
  <si>
    <t>20,08</t>
  </si>
  <si>
    <t>72,6</t>
  </si>
  <si>
    <t>79,38</t>
  </si>
  <si>
    <t>258,42</t>
  </si>
  <si>
    <t>HURIER JEAN-PIERRE</t>
  </si>
  <si>
    <t>263,74</t>
  </si>
  <si>
    <t>RECOUVREUR PASCAL</t>
  </si>
  <si>
    <t>91,22</t>
  </si>
  <si>
    <t>608,36</t>
  </si>
  <si>
    <t>CHEVALIER CHRISTOPHE</t>
  </si>
  <si>
    <t>86,57</t>
  </si>
  <si>
    <t>LAMBERT MICHEL</t>
  </si>
  <si>
    <t>128,33</t>
  </si>
  <si>
    <t>460,6</t>
  </si>
  <si>
    <t>RAY JEAN-FRANCOIS</t>
  </si>
  <si>
    <t>2,74</t>
  </si>
  <si>
    <t>3,74</t>
  </si>
  <si>
    <t>244,48</t>
  </si>
  <si>
    <t>575,68</t>
  </si>
  <si>
    <t>FLAGET PHILIPPE</t>
  </si>
  <si>
    <t>241,48</t>
  </si>
  <si>
    <t>551,59</t>
  </si>
  <si>
    <t>149,62</t>
  </si>
  <si>
    <t>581,24</t>
  </si>
  <si>
    <t>DESCHARMES DAVID</t>
  </si>
  <si>
    <t>160,61</t>
  </si>
  <si>
    <t>22,55</t>
  </si>
  <si>
    <t>MARECHAL THIERRY</t>
  </si>
  <si>
    <t>8,71</t>
  </si>
  <si>
    <t>160,84</t>
  </si>
  <si>
    <t>DECORSE EMMANUEL</t>
  </si>
  <si>
    <t>38,07</t>
  </si>
  <si>
    <t>137,89</t>
  </si>
  <si>
    <t>CHAMPION JOSE</t>
  </si>
  <si>
    <t>31,9</t>
  </si>
  <si>
    <t>304,26</t>
  </si>
  <si>
    <t>15,92</t>
  </si>
  <si>
    <t>55,25</t>
  </si>
  <si>
    <t>45,3</t>
  </si>
  <si>
    <t>93,14</t>
  </si>
  <si>
    <t>408,77</t>
  </si>
  <si>
    <t>ROZE THIERRY</t>
  </si>
  <si>
    <t>49,94</t>
  </si>
  <si>
    <t>2,14</t>
  </si>
  <si>
    <t>BRUSSEY GHYSLAIN</t>
  </si>
  <si>
    <t>316,58</t>
  </si>
  <si>
    <t>703,6</t>
  </si>
  <si>
    <t>15,57</t>
  </si>
  <si>
    <t>54,6</t>
  </si>
  <si>
    <t>33,49</t>
  </si>
  <si>
    <t>10,55</t>
  </si>
  <si>
    <t>13,47</t>
  </si>
  <si>
    <t>40,34</t>
  </si>
  <si>
    <t>BEGRAND BERNARD</t>
  </si>
  <si>
    <t>72,89</t>
  </si>
  <si>
    <t>42,05</t>
  </si>
  <si>
    <t>10,76</t>
  </si>
  <si>
    <t>125,19</t>
  </si>
  <si>
    <t>595,03</t>
  </si>
  <si>
    <t>129,59</t>
  </si>
  <si>
    <t>311,04</t>
  </si>
  <si>
    <t>326,47</t>
  </si>
  <si>
    <t>215,35</t>
  </si>
  <si>
    <t>1,5</t>
  </si>
  <si>
    <t>VILLAIN BRUNO</t>
  </si>
  <si>
    <t>297,19</t>
  </si>
  <si>
    <t>341,38</t>
  </si>
  <si>
    <t>TIRANTE MICHAEL</t>
  </si>
  <si>
    <t>43,87</t>
  </si>
  <si>
    <t>VALETTE MICHEL</t>
  </si>
  <si>
    <t>25,87</t>
  </si>
  <si>
    <t>74,78</t>
  </si>
  <si>
    <t>CHEVALIER JEAN-YVES</t>
  </si>
  <si>
    <t>26,04</t>
  </si>
  <si>
    <t>182,24</t>
  </si>
  <si>
    <t>DUQUENOIS GILBERT</t>
  </si>
  <si>
    <t>27,7</t>
  </si>
  <si>
    <t>72,94</t>
  </si>
  <si>
    <t>BERNARD PHILIPPE</t>
  </si>
  <si>
    <t>142,33</t>
  </si>
  <si>
    <t>184,72</t>
  </si>
  <si>
    <t>GRAPINET ALAIN</t>
  </si>
  <si>
    <t>155,08</t>
  </si>
  <si>
    <t>299,46</t>
  </si>
  <si>
    <t>SIAUX HUBERT</t>
  </si>
  <si>
    <t>262,74</t>
  </si>
  <si>
    <t>488,95</t>
  </si>
  <si>
    <t>MARCHAL FRANCOIS</t>
  </si>
  <si>
    <t>13,56</t>
  </si>
  <si>
    <t>47,04</t>
  </si>
  <si>
    <t>KIENER EDOUARD</t>
  </si>
  <si>
    <t>33,17</t>
  </si>
  <si>
    <t>RENARD SERGE</t>
  </si>
  <si>
    <t>270,34</t>
  </si>
  <si>
    <t>85,85</t>
  </si>
  <si>
    <t>24,09</t>
  </si>
  <si>
    <t>39,66</t>
  </si>
  <si>
    <t>47,29</t>
  </si>
  <si>
    <t>160,18</t>
  </si>
  <si>
    <t>272,18</t>
  </si>
  <si>
    <t>61,7</t>
  </si>
  <si>
    <t>99,59</t>
  </si>
  <si>
    <t>125,65</t>
  </si>
  <si>
    <t>ROUSSELOT OLIVIER</t>
  </si>
  <si>
    <t>202,17</t>
  </si>
  <si>
    <t>199,65</t>
  </si>
  <si>
    <t>FLORIOT HUBERT</t>
  </si>
  <si>
    <t>125,14</t>
  </si>
  <si>
    <t>54,89</t>
  </si>
  <si>
    <t>FAIPOUX CHRISTOPHE</t>
  </si>
  <si>
    <t>7,91</t>
  </si>
  <si>
    <t>59,2</t>
  </si>
  <si>
    <t>ROYER SERGE</t>
  </si>
  <si>
    <t>57,67</t>
  </si>
  <si>
    <t>GRANDJEAN FABRICE</t>
  </si>
  <si>
    <t>FRESNAIS GERARD</t>
  </si>
  <si>
    <t>PUTZ SEBASTIEN</t>
  </si>
  <si>
    <t>82,91</t>
  </si>
  <si>
    <t>126,15</t>
  </si>
  <si>
    <t>PETTINI JEAN-MICHEL</t>
  </si>
  <si>
    <t>21,77</t>
  </si>
  <si>
    <t>64,33</t>
  </si>
  <si>
    <t>59,66</t>
  </si>
  <si>
    <t>17,82</t>
  </si>
  <si>
    <t>39,72</t>
  </si>
  <si>
    <t>11,4</t>
  </si>
  <si>
    <t>100,66</t>
  </si>
  <si>
    <t>17,95</t>
  </si>
  <si>
    <t>27,79</t>
  </si>
  <si>
    <t>31,62</t>
  </si>
  <si>
    <t>182,31</t>
  </si>
  <si>
    <t>LOUVET ERIC</t>
  </si>
  <si>
    <t>98,48</t>
  </si>
  <si>
    <t>172,59</t>
  </si>
  <si>
    <t>44C</t>
  </si>
  <si>
    <t>845,95</t>
  </si>
  <si>
    <t>MOURER FRANCIS</t>
  </si>
  <si>
    <t>44B</t>
  </si>
  <si>
    <t>324,36</t>
  </si>
  <si>
    <t>164,78</t>
  </si>
  <si>
    <t>VOYARD BASTIEN</t>
  </si>
  <si>
    <t>52,84</t>
  </si>
  <si>
    <t>44A</t>
  </si>
  <si>
    <t>0,46</t>
  </si>
  <si>
    <t>73,56</t>
  </si>
  <si>
    <t>BOUCHOT DENIS</t>
  </si>
  <si>
    <t>54,45</t>
  </si>
  <si>
    <t>HURTEAUX GABRIEL</t>
  </si>
  <si>
    <t>2,4</t>
  </si>
  <si>
    <t>83,5</t>
  </si>
  <si>
    <t>0,14</t>
  </si>
  <si>
    <t>53,16</t>
  </si>
  <si>
    <t>REMY THIERRY</t>
  </si>
  <si>
    <t>74,66</t>
  </si>
  <si>
    <t>113,27</t>
  </si>
  <si>
    <t>230,57</t>
  </si>
  <si>
    <t>MONGIN JEAN-MARC</t>
  </si>
  <si>
    <t>9,49</t>
  </si>
  <si>
    <t>74,18</t>
  </si>
  <si>
    <t>POTEL JEROME</t>
  </si>
  <si>
    <t>688,2</t>
  </si>
  <si>
    <t>749,09</t>
  </si>
  <si>
    <t>THEVENEZ LAURENT</t>
  </si>
  <si>
    <t>1090,58</t>
  </si>
  <si>
    <t>243,58</t>
  </si>
  <si>
    <t>SILVESTRE XAVIER</t>
  </si>
  <si>
    <t>71,72</t>
  </si>
  <si>
    <t>151,4</t>
  </si>
  <si>
    <t>PERRIN JEAN-CLAUDE</t>
  </si>
  <si>
    <t>210,95</t>
  </si>
  <si>
    <t>189,2</t>
  </si>
  <si>
    <t>JOUANNETEAU CATHERINE</t>
  </si>
  <si>
    <t>4,95</t>
  </si>
  <si>
    <t>104,3</t>
  </si>
  <si>
    <t>39,71</t>
  </si>
  <si>
    <t>198,06</t>
  </si>
  <si>
    <t>175,38</t>
  </si>
  <si>
    <t>213,63</t>
  </si>
  <si>
    <t>RENAUT ROMAIN</t>
  </si>
  <si>
    <t>392,89</t>
  </si>
  <si>
    <t>DINANT THIERRY</t>
  </si>
  <si>
    <t>16,45</t>
  </si>
  <si>
    <t>15,81</t>
  </si>
  <si>
    <t>JACQUIN BRUNO</t>
  </si>
  <si>
    <t>83,84</t>
  </si>
  <si>
    <t>POINSOT SERGE</t>
  </si>
  <si>
    <t>306,5</t>
  </si>
  <si>
    <t>11,31</t>
  </si>
  <si>
    <t>84,32</t>
  </si>
  <si>
    <t>TRIPONNEY ALAIN</t>
  </si>
  <si>
    <t>106,03</t>
  </si>
  <si>
    <t>DIOT MARCEL</t>
  </si>
  <si>
    <t>27,17</t>
  </si>
  <si>
    <t>343,54</t>
  </si>
  <si>
    <t>LAMBERT LAURENT</t>
  </si>
  <si>
    <t>295,96</t>
  </si>
  <si>
    <t>REITER OLIVIER</t>
  </si>
  <si>
    <t>11A</t>
  </si>
  <si>
    <t>265,66</t>
  </si>
  <si>
    <t>MERCIER DOMINIQUE</t>
  </si>
  <si>
    <t>70,39</t>
  </si>
  <si>
    <t>64,78</t>
  </si>
  <si>
    <t>DEMASSEY JEAN-LOUIS</t>
  </si>
  <si>
    <t>17,23</t>
  </si>
  <si>
    <t>234,89</t>
  </si>
  <si>
    <t>GARINOT PASCAL</t>
  </si>
  <si>
    <t>596,95</t>
  </si>
  <si>
    <t>7,77</t>
  </si>
  <si>
    <t>12A</t>
  </si>
  <si>
    <t>116,27</t>
  </si>
  <si>
    <t>233,25</t>
  </si>
  <si>
    <t>REGNAULT SEVERINE</t>
  </si>
  <si>
    <t>234,81</t>
  </si>
  <si>
    <t>383,83</t>
  </si>
  <si>
    <t>ROSSIGNON PASCAL</t>
  </si>
  <si>
    <t>25,7</t>
  </si>
  <si>
    <t>44,43</t>
  </si>
  <si>
    <t>7,88</t>
  </si>
  <si>
    <t>24,77</t>
  </si>
  <si>
    <t>13B</t>
  </si>
  <si>
    <t>69,79</t>
  </si>
  <si>
    <t>ANTOINE GERARD</t>
  </si>
  <si>
    <t>30,02</t>
  </si>
  <si>
    <t>BURNEL JEAN CHRISTOPHE</t>
  </si>
  <si>
    <t>70,14</t>
  </si>
  <si>
    <t>119,61</t>
  </si>
  <si>
    <t>RAUCY GILLES</t>
  </si>
  <si>
    <t>53,1</t>
  </si>
  <si>
    <t>YARD RAPHAEL</t>
  </si>
  <si>
    <t>45,08</t>
  </si>
  <si>
    <t>133,27</t>
  </si>
  <si>
    <t>22,11</t>
  </si>
  <si>
    <t>BONTUS GEOFFREY</t>
  </si>
  <si>
    <t>25BIS</t>
  </si>
  <si>
    <t>52,85</t>
  </si>
  <si>
    <t>188,31</t>
  </si>
  <si>
    <t>THILLY GERARD</t>
  </si>
  <si>
    <t>111,39</t>
  </si>
  <si>
    <t>91,13</t>
  </si>
  <si>
    <t>302,89</t>
  </si>
  <si>
    <t>SPINDLER CEDRIC</t>
  </si>
  <si>
    <t>128,05</t>
  </si>
  <si>
    <t>99,74</t>
  </si>
  <si>
    <t>GODARD BRUNO</t>
  </si>
  <si>
    <t>24TER</t>
  </si>
  <si>
    <t>52,7</t>
  </si>
  <si>
    <t>176,76</t>
  </si>
  <si>
    <t>71,15</t>
  </si>
  <si>
    <t>13A</t>
  </si>
  <si>
    <t>51,58</t>
  </si>
  <si>
    <t>JEANSON CHRISTOPHE</t>
  </si>
  <si>
    <t>36,12</t>
  </si>
  <si>
    <t>3,64</t>
  </si>
  <si>
    <t>VIARD DOMINIQUE</t>
  </si>
  <si>
    <t>15,15</t>
  </si>
  <si>
    <t>RENAULD JEAN-PIERRE</t>
  </si>
  <si>
    <t>133,23</t>
  </si>
  <si>
    <t>251,69</t>
  </si>
  <si>
    <t>FADEL RUDY</t>
  </si>
  <si>
    <t>16,95</t>
  </si>
  <si>
    <t>139,93</t>
  </si>
  <si>
    <t>PINAUD CLAUDE</t>
  </si>
  <si>
    <t>19,1</t>
  </si>
  <si>
    <t>11,42</t>
  </si>
  <si>
    <t>127,66</t>
  </si>
  <si>
    <t>16,88</t>
  </si>
  <si>
    <t>22,67</t>
  </si>
  <si>
    <t>DUMAY PHILIPPE</t>
  </si>
  <si>
    <t>8,67</t>
  </si>
  <si>
    <t>PASQUIER FRANCOIS</t>
  </si>
  <si>
    <t>16,41</t>
  </si>
  <si>
    <t>SAUSSARD YVES</t>
  </si>
  <si>
    <t>34,4</t>
  </si>
  <si>
    <t>148,28</t>
  </si>
  <si>
    <t>16,54</t>
  </si>
  <si>
    <t>33,65</t>
  </si>
  <si>
    <t>03B</t>
  </si>
  <si>
    <t>165,24</t>
  </si>
  <si>
    <t>275,63</t>
  </si>
  <si>
    <t>17,65</t>
  </si>
  <si>
    <t>37,11</t>
  </si>
  <si>
    <t>HOUILLON GREG</t>
  </si>
  <si>
    <t>BIDEAULT REMI</t>
  </si>
  <si>
    <t>1,99</t>
  </si>
  <si>
    <t>43,91</t>
  </si>
  <si>
    <t>445,39</t>
  </si>
  <si>
    <t>LAVENARDE HERVE</t>
  </si>
  <si>
    <t>268,55</t>
  </si>
  <si>
    <t>740,93</t>
  </si>
  <si>
    <t>GARNIER ANTHONY</t>
  </si>
  <si>
    <t>119,52</t>
  </si>
  <si>
    <t>131,78</t>
  </si>
  <si>
    <t>11,2</t>
  </si>
  <si>
    <t>MAIRE JEAN MICHEL</t>
  </si>
  <si>
    <t>414,87</t>
  </si>
  <si>
    <t>32,57</t>
  </si>
  <si>
    <t>6,06</t>
  </si>
  <si>
    <t>239,47</t>
  </si>
  <si>
    <t>JACQUOT BRUNO</t>
  </si>
  <si>
    <t>21,19</t>
  </si>
  <si>
    <t>80,25</t>
  </si>
  <si>
    <t>FOUCAULT DANY</t>
  </si>
  <si>
    <t>242,44</t>
  </si>
  <si>
    <t>277,38</t>
  </si>
  <si>
    <t>147,98</t>
  </si>
  <si>
    <t>ALLEMEERSCH RENE</t>
  </si>
  <si>
    <t>221,8</t>
  </si>
  <si>
    <t>355,2</t>
  </si>
  <si>
    <t>DURST SEBASTIEN</t>
  </si>
  <si>
    <t>32,75</t>
  </si>
  <si>
    <t>118,92</t>
  </si>
  <si>
    <t>GERARD GEOFFREY</t>
  </si>
  <si>
    <t>359,03</t>
  </si>
  <si>
    <t>26,37</t>
  </si>
  <si>
    <t>194,24</t>
  </si>
  <si>
    <t>MAUR DIDIER</t>
  </si>
  <si>
    <t>120,04</t>
  </si>
  <si>
    <t>114,55</t>
  </si>
  <si>
    <t>12B</t>
  </si>
  <si>
    <t>77,02</t>
  </si>
  <si>
    <t>751,8</t>
  </si>
  <si>
    <t>14,02</t>
  </si>
  <si>
    <t>11B</t>
  </si>
  <si>
    <t>59,49</t>
  </si>
  <si>
    <t>392,7</t>
  </si>
  <si>
    <t>166,87</t>
  </si>
  <si>
    <t>KLISING FRANCIS</t>
  </si>
  <si>
    <t>35,6</t>
  </si>
  <si>
    <t>LE ROY FRANCOIS</t>
  </si>
  <si>
    <t>12C</t>
  </si>
  <si>
    <t>40,92</t>
  </si>
  <si>
    <t>BOZEK MICHEL</t>
  </si>
  <si>
    <t>389,2</t>
  </si>
  <si>
    <t>HINCELIN KEVIN</t>
  </si>
  <si>
    <t>43,41</t>
  </si>
  <si>
    <t>77,5</t>
  </si>
  <si>
    <t>KREBS DIDIER</t>
  </si>
  <si>
    <t>494,14</t>
  </si>
  <si>
    <t>399,3</t>
  </si>
  <si>
    <t>MARTIN JEROME</t>
  </si>
  <si>
    <t>487,14</t>
  </si>
  <si>
    <t>370,31</t>
  </si>
  <si>
    <t>256,47</t>
  </si>
  <si>
    <t>HUTIN ALAIN</t>
  </si>
  <si>
    <t>2,23</t>
  </si>
  <si>
    <t>24BIS</t>
  </si>
  <si>
    <t>246,47</t>
  </si>
  <si>
    <t>KOWALCZYK OLIVIER</t>
  </si>
  <si>
    <t>94,85</t>
  </si>
  <si>
    <t>559,21</t>
  </si>
  <si>
    <t>PETITJEAN RENE</t>
  </si>
  <si>
    <t>59,12</t>
  </si>
  <si>
    <t>BREUIL THOMAS</t>
  </si>
  <si>
    <t>15,39</t>
  </si>
  <si>
    <t>317,51</t>
  </si>
  <si>
    <t>MICHAUT MICHEL</t>
  </si>
  <si>
    <t>129,8</t>
  </si>
  <si>
    <t>TORRES PATRICE</t>
  </si>
  <si>
    <t>26A</t>
  </si>
  <si>
    <t>355,1</t>
  </si>
  <si>
    <t>256,72</t>
  </si>
  <si>
    <t>158,28</t>
  </si>
  <si>
    <t>148,67</t>
  </si>
  <si>
    <t>26,16</t>
  </si>
  <si>
    <t>COSSAVELLA JEAN HERVE</t>
  </si>
  <si>
    <t>150,22</t>
  </si>
  <si>
    <t>LE MAIRE #</t>
  </si>
  <si>
    <t>31,91</t>
  </si>
  <si>
    <t>51,7</t>
  </si>
  <si>
    <t>DEMIMUID QUENTIN</t>
  </si>
  <si>
    <t>6,87</t>
  </si>
  <si>
    <t>74,2</t>
  </si>
  <si>
    <t>17,01</t>
  </si>
  <si>
    <t>97,71</t>
  </si>
  <si>
    <t>110,68</t>
  </si>
  <si>
    <t>616,14</t>
  </si>
  <si>
    <t>BONTUS BERNARD</t>
  </si>
  <si>
    <t>188,67</t>
  </si>
  <si>
    <t>250,31</t>
  </si>
  <si>
    <t>LABREVEUX FRANCIS</t>
  </si>
  <si>
    <t>84,88</t>
  </si>
  <si>
    <t>115,72</t>
  </si>
  <si>
    <t>DA COSTA JEAN MARIE</t>
  </si>
  <si>
    <t>15,5</t>
  </si>
  <si>
    <t>40,7</t>
  </si>
  <si>
    <t>BATIER CHRISTOPHE</t>
  </si>
  <si>
    <t>5,3</t>
  </si>
  <si>
    <t>205,45</t>
  </si>
  <si>
    <t>DANGEL LEON</t>
  </si>
  <si>
    <t>232,81</t>
  </si>
  <si>
    <t>1,23</t>
  </si>
  <si>
    <t>75,83</t>
  </si>
  <si>
    <t>136,8</t>
  </si>
  <si>
    <t>11,49</t>
  </si>
  <si>
    <t>8,94</t>
  </si>
  <si>
    <t>274,02</t>
  </si>
  <si>
    <t>RESSA PHILIPPE</t>
  </si>
  <si>
    <t>19,66</t>
  </si>
  <si>
    <t>26G</t>
  </si>
  <si>
    <t>105,98</t>
  </si>
  <si>
    <t>385,31</t>
  </si>
  <si>
    <t>POLLIOT ROBERT</t>
  </si>
  <si>
    <t>76,92</t>
  </si>
  <si>
    <t>33,8</t>
  </si>
  <si>
    <t>174,84</t>
  </si>
  <si>
    <t>92,17</t>
  </si>
  <si>
    <t>79,69</t>
  </si>
  <si>
    <t>MAILLOT THIERRY</t>
  </si>
  <si>
    <t>10,42</t>
  </si>
  <si>
    <t>9,23</t>
  </si>
  <si>
    <t>CASCARRA MICHEL</t>
  </si>
  <si>
    <t>28,99</t>
  </si>
  <si>
    <t>835,59</t>
  </si>
  <si>
    <t>189,59</t>
  </si>
  <si>
    <t>TROMMENSCHLAGER SYLVAIN</t>
  </si>
  <si>
    <t>26F</t>
  </si>
  <si>
    <t>455,01</t>
  </si>
  <si>
    <t>21,22</t>
  </si>
  <si>
    <t>COURTEAUX RICHARD</t>
  </si>
  <si>
    <t>25,77</t>
  </si>
  <si>
    <t>428,49</t>
  </si>
  <si>
    <t>GRAILLOT PHILIPPE</t>
  </si>
  <si>
    <t>1,45</t>
  </si>
  <si>
    <t>39,32</t>
  </si>
  <si>
    <t>464,8</t>
  </si>
  <si>
    <t>11,62</t>
  </si>
  <si>
    <t>JACQUIEZ JEAN</t>
  </si>
  <si>
    <t>91,81</t>
  </si>
  <si>
    <t>26N</t>
  </si>
  <si>
    <t>4,08</t>
  </si>
  <si>
    <t>107,65</t>
  </si>
  <si>
    <t>GUERRE PHILIPPE</t>
  </si>
  <si>
    <t>304,66</t>
  </si>
  <si>
    <t>61,1</t>
  </si>
  <si>
    <t>DADER CYRIL</t>
  </si>
  <si>
    <t>1,65</t>
  </si>
  <si>
    <t>26E</t>
  </si>
  <si>
    <t>487,3</t>
  </si>
  <si>
    <t>5,56</t>
  </si>
  <si>
    <t>BIAGI PATRICK</t>
  </si>
  <si>
    <t>255,02</t>
  </si>
  <si>
    <t>98,21</t>
  </si>
  <si>
    <t>7,15</t>
  </si>
  <si>
    <t>17,37</t>
  </si>
  <si>
    <t>GOUVENOT FREDERIC</t>
  </si>
  <si>
    <t>478,06</t>
  </si>
  <si>
    <t>FAQUET PATRICK</t>
  </si>
  <si>
    <t>26,9</t>
  </si>
  <si>
    <t>9,58</t>
  </si>
  <si>
    <t>3,83</t>
  </si>
  <si>
    <t>4,39</t>
  </si>
  <si>
    <t>147,09</t>
  </si>
  <si>
    <t>LAHAYE GERALD</t>
  </si>
  <si>
    <t>14,94</t>
  </si>
  <si>
    <t>52,51</t>
  </si>
  <si>
    <t>202,14</t>
  </si>
  <si>
    <t>371,07</t>
  </si>
  <si>
    <t>MASSON DOMINIQUE</t>
  </si>
  <si>
    <t>573,5</t>
  </si>
  <si>
    <t>39,62</t>
  </si>
  <si>
    <t>POILPRE DIDIER</t>
  </si>
  <si>
    <t>65,69</t>
  </si>
  <si>
    <t>CRUCIFIX VANESSA</t>
  </si>
  <si>
    <t>50,4</t>
  </si>
  <si>
    <t>169,17</t>
  </si>
  <si>
    <t>DESGREZ FREDERIC</t>
  </si>
  <si>
    <t>24,32</t>
  </si>
  <si>
    <t>389,17</t>
  </si>
  <si>
    <t>26H</t>
  </si>
  <si>
    <t>38,35</t>
  </si>
  <si>
    <t>70,93</t>
  </si>
  <si>
    <t>ARCHINARD BRUNO</t>
  </si>
  <si>
    <t>185,9</t>
  </si>
  <si>
    <t>81,41</t>
  </si>
  <si>
    <t>26I</t>
  </si>
  <si>
    <t>34,45</t>
  </si>
  <si>
    <t>68,3</t>
  </si>
  <si>
    <t>508,57</t>
  </si>
  <si>
    <t>242,63</t>
  </si>
  <si>
    <t>34,59</t>
  </si>
  <si>
    <t>NOEL JEAN-CLAUDE</t>
  </si>
  <si>
    <t>9,86</t>
  </si>
  <si>
    <t>127,52</t>
  </si>
  <si>
    <t>MONCHANIN GUILLAUME</t>
  </si>
  <si>
    <t>26B</t>
  </si>
  <si>
    <t>52,17</t>
  </si>
  <si>
    <t>26M</t>
  </si>
  <si>
    <t>301,26</t>
  </si>
  <si>
    <t>6,03</t>
  </si>
  <si>
    <t>11,44</t>
  </si>
  <si>
    <t>COURTEAUX GUY</t>
  </si>
  <si>
    <t>122,16</t>
  </si>
  <si>
    <t>57,43</t>
  </si>
  <si>
    <t>REYREN FRANCIS</t>
  </si>
  <si>
    <t>303,01</t>
  </si>
  <si>
    <t>28,1</t>
  </si>
  <si>
    <t>164,64</t>
  </si>
  <si>
    <t>MAZELIN THIERRY</t>
  </si>
  <si>
    <t>3,62</t>
  </si>
  <si>
    <t>55,89</t>
  </si>
  <si>
    <t>WEBER PAUL</t>
  </si>
  <si>
    <t>26K</t>
  </si>
  <si>
    <t>SIMONNET FRANCIS</t>
  </si>
  <si>
    <t>26C</t>
  </si>
  <si>
    <t>228,92</t>
  </si>
  <si>
    <t>CHARRIER CORENTIN</t>
  </si>
  <si>
    <t>26L</t>
  </si>
  <si>
    <t>11,03</t>
  </si>
  <si>
    <t>1,76</t>
  </si>
  <si>
    <t>66,57</t>
  </si>
  <si>
    <t>196,36</t>
  </si>
  <si>
    <t>BAILLY VINCENT</t>
  </si>
  <si>
    <t>396,29</t>
  </si>
  <si>
    <t>375,73</t>
  </si>
  <si>
    <t>30,4</t>
  </si>
  <si>
    <t>MONTAGNE LUDOVIC</t>
  </si>
  <si>
    <t>943,7</t>
  </si>
  <si>
    <t>112,28</t>
  </si>
  <si>
    <t>MANZONI FRANCK</t>
  </si>
  <si>
    <t>36,62</t>
  </si>
  <si>
    <t>JACQUE DANIEL</t>
  </si>
  <si>
    <t>10,1</t>
  </si>
  <si>
    <t>CAZIN PHILIPPE</t>
  </si>
  <si>
    <t>520,2</t>
  </si>
  <si>
    <t>27,37</t>
  </si>
  <si>
    <t>35,8</t>
  </si>
  <si>
    <t>VINCENT OLIVIER</t>
  </si>
  <si>
    <t>178,08</t>
  </si>
  <si>
    <t>GAUNEE JACKY</t>
  </si>
  <si>
    <t>35,47</t>
  </si>
  <si>
    <t>CHAPIT ADRIEN</t>
  </si>
  <si>
    <t>53,32</t>
  </si>
  <si>
    <t>22,58</t>
  </si>
  <si>
    <t>2,72</t>
  </si>
  <si>
    <t>31,85</t>
  </si>
  <si>
    <t>34,44</t>
  </si>
  <si>
    <t>LACQUIT ALEXIS</t>
  </si>
  <si>
    <t>19,4</t>
  </si>
  <si>
    <t>SCHOINDRE MICHAEL</t>
  </si>
  <si>
    <t>LORIN JANY</t>
  </si>
  <si>
    <t>178,09</t>
  </si>
  <si>
    <t>1,53</t>
  </si>
  <si>
    <t>VAGNERRE LAURENT</t>
  </si>
  <si>
    <t>26J</t>
  </si>
  <si>
    <t>386,75</t>
  </si>
  <si>
    <t>61,25</t>
  </si>
  <si>
    <t>26D</t>
  </si>
  <si>
    <t>1,08</t>
  </si>
  <si>
    <t>341,1</t>
  </si>
  <si>
    <t>25,85</t>
  </si>
  <si>
    <t>134,88</t>
  </si>
  <si>
    <t>68,67</t>
  </si>
  <si>
    <t>483,27</t>
  </si>
  <si>
    <t>916,13</t>
  </si>
  <si>
    <t>339,95</t>
  </si>
  <si>
    <t>CHAPIT QUENTIN</t>
  </si>
  <si>
    <t>221,11</t>
  </si>
  <si>
    <t>110,29</t>
  </si>
  <si>
    <t>104,91</t>
  </si>
  <si>
    <t>MAUCOURT SERGE</t>
  </si>
  <si>
    <t>12,84</t>
  </si>
  <si>
    <t>29,98</t>
  </si>
  <si>
    <t>234,12</t>
  </si>
  <si>
    <t>21,84</t>
  </si>
  <si>
    <t>BERNASCONI-ROUX CHARLES</t>
  </si>
  <si>
    <t>89,39</t>
  </si>
  <si>
    <t>1091,47</t>
  </si>
  <si>
    <t>387,07</t>
  </si>
  <si>
    <t>OUDIN AURELIEN</t>
  </si>
  <si>
    <t>0,25</t>
  </si>
  <si>
    <t>MILESI FRANCOIS</t>
  </si>
  <si>
    <t>34,01</t>
  </si>
  <si>
    <t>97,42</t>
  </si>
  <si>
    <t>REVAUD ERIC</t>
  </si>
  <si>
    <t>17,99</t>
  </si>
  <si>
    <t>34,78</t>
  </si>
  <si>
    <t>649,33</t>
  </si>
  <si>
    <t>531,27</t>
  </si>
  <si>
    <t>DEPOISSON FREDERIC</t>
  </si>
  <si>
    <t>65,39</t>
  </si>
  <si>
    <t>72,25</t>
  </si>
  <si>
    <t>DESVOY CYRILLE</t>
  </si>
  <si>
    <t>4,73</t>
  </si>
  <si>
    <t>25,78</t>
  </si>
  <si>
    <t>168,31</t>
  </si>
  <si>
    <t>LEJEUNE JEAN NOEL</t>
  </si>
  <si>
    <t>632,4</t>
  </si>
  <si>
    <t>95,69</t>
  </si>
  <si>
    <t>FABER FRANCOIS</t>
  </si>
  <si>
    <t>164,48</t>
  </si>
  <si>
    <t>147,91</t>
  </si>
  <si>
    <t>188,49</t>
  </si>
  <si>
    <t>FRANCAIS PATRICE</t>
  </si>
  <si>
    <t>45,29</t>
  </si>
  <si>
    <t>62,72</t>
  </si>
  <si>
    <t>68,09</t>
  </si>
  <si>
    <t>47,42</t>
  </si>
  <si>
    <t>COLLIN REMY</t>
  </si>
  <si>
    <t>330,81</t>
  </si>
  <si>
    <t>621,07</t>
  </si>
  <si>
    <t>MALINGRE CLAUDE</t>
  </si>
  <si>
    <t>900,34</t>
  </si>
  <si>
    <t>185,73</t>
  </si>
  <si>
    <t>MONTAGNE JEAN-MARIE</t>
  </si>
  <si>
    <t>135,35</t>
  </si>
  <si>
    <t>MULLER DOMINIQUE</t>
  </si>
  <si>
    <t>12,5</t>
  </si>
  <si>
    <t>86,2</t>
  </si>
  <si>
    <t>284,21</t>
  </si>
  <si>
    <t>SAUER XAVIER</t>
  </si>
  <si>
    <t>53,88</t>
  </si>
  <si>
    <t>151,13</t>
  </si>
  <si>
    <t>GARNIER DENIS</t>
  </si>
  <si>
    <t>362,81</t>
  </si>
  <si>
    <t>3,37</t>
  </si>
  <si>
    <t>DAOUZE GILLES</t>
  </si>
  <si>
    <t>204,38</t>
  </si>
  <si>
    <t>11,78</t>
  </si>
  <si>
    <t>105,34</t>
  </si>
  <si>
    <t>64,17</t>
  </si>
  <si>
    <t>99,99</t>
  </si>
  <si>
    <t>SEGARD AURELIEN</t>
  </si>
  <si>
    <t>46,27</t>
  </si>
  <si>
    <t>196,82</t>
  </si>
  <si>
    <t>108,05</t>
  </si>
  <si>
    <t>75,65</t>
  </si>
  <si>
    <t>VILLARS EN AZOIS</t>
  </si>
  <si>
    <t>43A</t>
  </si>
  <si>
    <t>434,18</t>
  </si>
  <si>
    <t>129,28</t>
  </si>
  <si>
    <t>SIMONNOT VINCENT</t>
  </si>
  <si>
    <t>43,93</t>
  </si>
  <si>
    <t>17,72</t>
  </si>
  <si>
    <t>420,58</t>
  </si>
  <si>
    <t>MOUILLAT PHILIPPE</t>
  </si>
  <si>
    <t>43C</t>
  </si>
  <si>
    <t>573,04</t>
  </si>
  <si>
    <t>80,03</t>
  </si>
  <si>
    <t>DE LAPORTE AUGUSTIN</t>
  </si>
  <si>
    <t>181,58</t>
  </si>
  <si>
    <t>1,59</t>
  </si>
  <si>
    <t>434,6</t>
  </si>
  <si>
    <t>MAURIZE SERGE</t>
  </si>
  <si>
    <t>610,47</t>
  </si>
  <si>
    <t>ROYER DENIS</t>
  </si>
  <si>
    <t>124,86</t>
  </si>
  <si>
    <t>39,07</t>
  </si>
  <si>
    <t>159,62</t>
  </si>
  <si>
    <t>YUNG JEAN-PHILIPPE</t>
  </si>
  <si>
    <t>8,3</t>
  </si>
  <si>
    <t>28,45</t>
  </si>
  <si>
    <t>178,65</t>
  </si>
  <si>
    <t>MAURIZE ALAIN</t>
  </si>
  <si>
    <t>1261,73</t>
  </si>
  <si>
    <t>41,15</t>
  </si>
  <si>
    <t>MOUNIER JONAS</t>
  </si>
  <si>
    <t>43B</t>
  </si>
  <si>
    <t>595,23</t>
  </si>
  <si>
    <t>149,9</t>
  </si>
  <si>
    <t>BOURRAT FLAVIEN</t>
  </si>
  <si>
    <t>LIEVRE CLAUDE</t>
  </si>
  <si>
    <t>390,25</t>
  </si>
  <si>
    <t>117,83</t>
  </si>
  <si>
    <t>Zone</t>
  </si>
  <si>
    <t>Total des dépenses 23-24</t>
  </si>
  <si>
    <t>texte d'alerte</t>
  </si>
  <si>
    <t>Total des dépenses 24-25</t>
  </si>
  <si>
    <t>% variation</t>
  </si>
  <si>
    <t xml:space="preserve">ATTENTION VOS DEPENSES ONT PROGRESSE DEPUIS 23/24 DE </t>
  </si>
  <si>
    <t>CHOIX DE VOTRE ZONE</t>
  </si>
  <si>
    <t>indiquer votre zone ici -&gt;</t>
  </si>
  <si>
    <t xml:space="preserve"> </t>
  </si>
  <si>
    <r>
      <t>PROPOSITION 1</t>
    </r>
    <r>
      <rPr>
        <sz val="11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>RESPONSABILISATION à 50%</t>
    </r>
  </si>
  <si>
    <r>
      <t xml:space="preserve">part de mutualisation à la </t>
    </r>
    <r>
      <rPr>
        <b/>
        <u/>
        <sz val="14"/>
        <color rgb="FF000000"/>
        <rFont val="Calibri"/>
        <family val="2"/>
      </rPr>
      <t>surface pondérée</t>
    </r>
  </si>
  <si>
    <r>
      <t xml:space="preserve">part de responsabilisation à la </t>
    </r>
    <r>
      <rPr>
        <b/>
        <u/>
        <sz val="14"/>
        <color rgb="FF000000"/>
        <rFont val="Calibri"/>
        <family val="2"/>
      </rPr>
      <t>surface boisée</t>
    </r>
  </si>
  <si>
    <t>rappel surface pondérée = 
surface bois+ 1/5 surface plaine</t>
  </si>
  <si>
    <r>
      <t>Le solde négatif par zone</t>
    </r>
    <r>
      <rPr>
        <sz val="14"/>
        <color indexed="8"/>
        <rFont val="Calibri"/>
        <family val="2"/>
      </rPr>
      <t xml:space="preserve"> (dépenses 24-25 non payées en totalité par les recettes 24-25) </t>
    </r>
    <r>
      <rPr>
        <b/>
        <sz val="14"/>
        <color indexed="8"/>
        <rFont val="Calibri"/>
        <family val="2"/>
      </rPr>
      <t>sera couvert par des contributions territorialisées dégâts.</t>
    </r>
    <r>
      <rPr>
        <sz val="14"/>
        <color indexed="8"/>
        <rFont val="Calibri"/>
        <family val="2"/>
      </rPr>
      <t xml:space="preserve">
Ces contributions sont liées à la surface du territoire chassé de la saison n-1 sauf nouveau territoire</t>
    </r>
  </si>
  <si>
    <r>
      <t>PROPOSITION 2</t>
    </r>
    <r>
      <rPr>
        <sz val="11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>RESPONSABILISATION à 60%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</si>
  <si>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</si>
  <si>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2,3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</si>
  <si>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2,2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</si>
  <si>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2,5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</si>
  <si>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presque 3</t>
    </r>
    <r>
      <rPr>
        <sz val="11"/>
        <color theme="1"/>
        <rFont val="Aptos Narrow"/>
        <family val="2"/>
        <scheme val="minor"/>
      </rPr>
      <t xml:space="preserve"> DEPUIS 23/24</t>
    </r>
  </si>
  <si>
    <t>ZONE2_LIBELLE</t>
  </si>
  <si>
    <t>ZONE2_BOISEE</t>
  </si>
  <si>
    <t>ZONE2_PLAINE</t>
  </si>
  <si>
    <t>ZONE3_LIBELLE</t>
  </si>
  <si>
    <t>ZONE3_BOISEE</t>
  </si>
  <si>
    <t>ZONE3_PLAINE</t>
  </si>
  <si>
    <t>saisir ici -&gt;</t>
  </si>
  <si>
    <t>INDIQUER VOTRE MATRICULE</t>
  </si>
  <si>
    <t>UG 1</t>
  </si>
  <si>
    <t>UG 2</t>
  </si>
  <si>
    <t>UG 3</t>
  </si>
  <si>
    <t>surface bois</t>
  </si>
  <si>
    <t>surface plaine</t>
  </si>
  <si>
    <t>cout total</t>
  </si>
  <si>
    <t>PROPOSITION 1</t>
  </si>
  <si>
    <t>PROPOSITION 2</t>
  </si>
  <si>
    <t>PROPOSITION 3</t>
  </si>
  <si>
    <t>Données 24-25</t>
  </si>
  <si>
    <r>
      <t>PROPOSITION 3</t>
    </r>
    <r>
      <rPr>
        <sz val="11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>RESPONSABILISATION à 40%</t>
    </r>
  </si>
  <si>
    <t>contribution de responsabilisation par UG</t>
  </si>
  <si>
    <t>contribution de mutualisation départementale</t>
  </si>
  <si>
    <t>CONTRIB de MUTUALISATION Départementale
 aux Ha Pondérés</t>
  </si>
  <si>
    <t>CONTRIB RESPONSABILISATION par UG
aux Ha Bois</t>
  </si>
  <si>
    <r>
      <t xml:space="preserve">ATTENTION </t>
    </r>
    <r>
      <rPr>
        <b/>
        <u/>
        <sz val="11"/>
        <color theme="3" tint="0.249977111117893"/>
        <rFont val="Aptos Narrow"/>
        <family val="2"/>
        <scheme val="minor"/>
      </rPr>
      <t>Simulation de cout par territoire à titre indicatif</t>
    </r>
    <r>
      <rPr>
        <sz val="11"/>
        <color theme="3" tint="0.249977111117893"/>
        <rFont val="Aptos Narrow"/>
        <family val="2"/>
        <scheme val="minor"/>
      </rPr>
      <t xml:space="preserve"> 
réalisée sur des surfaces connues en 25/26
la facture 26/27 pourra être différente selon la surface 26/27</t>
    </r>
  </si>
  <si>
    <t>ATTENTION  surfaces à titre indicatif 
chiffres connus en 25/26</t>
  </si>
  <si>
    <t>CONTRIB de MUTUALISATION Départementale
 aux Ha Pond</t>
  </si>
  <si>
    <t>CONTRIB RESP 50% aux Ha Bois</t>
  </si>
  <si>
    <t>CONTRIB RESP 60%  aux Ha Bois</t>
  </si>
  <si>
    <t>CONTRIB RESP 40%  aux Ha Bois</t>
  </si>
  <si>
    <t>25 % utilisation Compte Epargne Degats</t>
  </si>
  <si>
    <t>50 % utilisation Compte Epargne Degats</t>
  </si>
  <si>
    <t>100 % utilisation Compte Epargne Degats</t>
  </si>
  <si>
    <t>avec utilisation de 25% du Compte Epargne Degats</t>
  </si>
  <si>
    <t>Sans utilisation du Compte Epargne Degats</t>
  </si>
  <si>
    <t>avec utilisation de 50% du Compte Epargne Degats</t>
  </si>
  <si>
    <t>avec utilisation de 100% du Compte Epargne Degats</t>
  </si>
  <si>
    <r>
      <t>Le solde négatif par zone</t>
    </r>
    <r>
      <rPr>
        <sz val="14"/>
        <color indexed="8"/>
        <rFont val="Calibri"/>
        <family val="2"/>
      </rPr>
      <t xml:space="preserve"> (dépenses 24-25 non payées en totalité par les recettes 24-25) </t>
    </r>
    <r>
      <rPr>
        <b/>
        <sz val="14"/>
        <color indexed="8"/>
        <rFont val="Calibri"/>
        <family val="2"/>
      </rPr>
      <t>sera couvert par des</t>
    </r>
    <r>
      <rPr>
        <b/>
        <u/>
        <sz val="18"/>
        <color rgb="FF000000"/>
        <rFont val="Calibri"/>
        <family val="2"/>
      </rPr>
      <t xml:space="preserve"> contributions territorialisées.</t>
    </r>
    <r>
      <rPr>
        <sz val="14"/>
        <color indexed="8"/>
        <rFont val="Calibri"/>
        <family val="2"/>
      </rPr>
      <t xml:space="preserve">
</t>
    </r>
    <r>
      <rPr>
        <b/>
        <u/>
        <sz val="14"/>
        <color rgb="FF000000"/>
        <rFont val="Calibri"/>
        <family val="2"/>
      </rPr>
      <t>Ces contributions sont liées à la surface du territoire chassé de la saison</t>
    </r>
  </si>
  <si>
    <r>
      <rPr>
        <b/>
        <sz val="11"/>
        <color theme="1"/>
        <rFont val="Aptos Narrow"/>
        <family val="2"/>
        <scheme val="minor"/>
      </rPr>
      <t>choix d'utilisation 
du Compte Epargne Degats</t>
    </r>
    <r>
      <rPr>
        <sz val="11"/>
        <color theme="1"/>
        <rFont val="Aptos Narrow"/>
        <family val="2"/>
        <scheme val="minor"/>
      </rPr>
      <t xml:space="preserve">
vote par les détenteurs de l'UG</t>
    </r>
  </si>
  <si>
    <t>surface pondérée</t>
  </si>
  <si>
    <t>sans utilisation du Compte Epargne Dégats</t>
  </si>
  <si>
    <t>Avec Utilisation du Compte Epargne Dégats</t>
  </si>
  <si>
    <t>CONTRIB DEG aux SAI
1ere attrib 24-25</t>
  </si>
  <si>
    <t>Pour info cout Contrib aux Sangliers
(si ancien syst)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</si>
</sst>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#,##0.00\ &quot;€&quot;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indexed="8"/>
      <name val="Calibri"/>
      <family val="2"/>
    </font>
    <font>
      <b/>
      <u/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u/>
      <sz val="14"/>
      <color rgb="FF000000"/>
      <name val="Calibri"/>
      <family val="2"/>
    </font>
    <font>
      <sz val="16"/>
      <color indexed="8"/>
      <name val="Calibri"/>
      <family val="2"/>
    </font>
    <font>
      <i/>
      <sz val="16"/>
      <color indexed="8"/>
      <name val="Calibri"/>
      <family val="2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u/>
      <sz val="11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3" tint="0.499984740745262"/>
      <name val="Calibri"/>
      <family val="2"/>
    </font>
    <font>
      <b/>
      <sz val="14"/>
      <color theme="3" tint="0.249977111117893"/>
      <name val="Calibri"/>
      <family val="2"/>
    </font>
    <font>
      <b/>
      <sz val="14"/>
      <color theme="3" tint="9.9978637043366805E-2"/>
      <name val="Calibri"/>
      <family val="2"/>
    </font>
    <font>
      <b/>
      <sz val="18"/>
      <color rgb="FFFF0000"/>
      <name val="Calibri"/>
      <family val="2"/>
    </font>
    <font>
      <b/>
      <sz val="18"/>
      <color rgb="FFFF0000"/>
      <name val="Aptos Narrow"/>
      <family val="2"/>
      <scheme val="minor"/>
    </font>
    <font>
      <b/>
      <u/>
      <sz val="18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0" tint="-0.499984740745262"/>
      <name val="Calibri"/>
      <family val="2"/>
    </font>
    <font>
      <sz val="12"/>
      <color theme="0" tint="-0.49998474074526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30">
    <xf numFmtId="0" fontId="0" fillId="0" borderId="0" xfId="0"/>
    <xf numFmtId="44" fontId="0" fillId="0" borderId="0" xfId="1" applyFont="1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9" fontId="0" fillId="0" borderId="0" xfId="2" applyFont="1"/>
    <xf numFmtId="0" fontId="0" fillId="0" borderId="1" xfId="0" applyBorder="1"/>
    <xf numFmtId="0" fontId="2" fillId="5" borderId="1" xfId="0" applyFont="1" applyFill="1" applyBorder="1"/>
    <xf numFmtId="0" fontId="2" fillId="0" borderId="1" xfId="0" applyFont="1" applyBorder="1"/>
    <xf numFmtId="2" fontId="0" fillId="0" borderId="1" xfId="0" applyNumberFormat="1" applyBorder="1"/>
    <xf numFmtId="44" fontId="2" fillId="5" borderId="1" xfId="0" applyNumberFormat="1" applyFont="1" applyFill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6" borderId="0" xfId="0" applyFill="1"/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3" xfId="0" applyFont="1" applyFill="1" applyBorder="1" applyAlignment="1">
      <alignment horizontal="right"/>
    </xf>
    <xf numFmtId="0" fontId="6" fillId="7" borderId="4" xfId="0" applyFont="1" applyFill="1" applyBorder="1" applyAlignment="1" applyProtection="1">
      <alignment horizontal="center" vertical="center"/>
      <protection locked="0"/>
    </xf>
    <xf numFmtId="9" fontId="0" fillId="0" borderId="0" xfId="0" applyNumberFormat="1"/>
    <xf numFmtId="0" fontId="14" fillId="6" borderId="0" xfId="0" applyFont="1" applyFill="1"/>
    <xf numFmtId="0" fontId="6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/>
    </xf>
    <xf numFmtId="0" fontId="0" fillId="8" borderId="0" xfId="0" applyFill="1"/>
    <xf numFmtId="165" fontId="8" fillId="8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165" fontId="5" fillId="4" borderId="0" xfId="0" applyNumberFormat="1" applyFont="1" applyFill="1" applyAlignment="1">
      <alignment horizontal="center" vertical="center" wrapText="1"/>
    </xf>
    <xf numFmtId="165" fontId="6" fillId="4" borderId="0" xfId="0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/>
    </xf>
    <xf numFmtId="165" fontId="17" fillId="8" borderId="0" xfId="0" applyNumberFormat="1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19" fillId="6" borderId="0" xfId="0" applyFont="1" applyFill="1"/>
    <xf numFmtId="0" fontId="17" fillId="8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165" fontId="17" fillId="3" borderId="0" xfId="0" applyNumberFormat="1" applyFont="1" applyFill="1" applyAlignment="1">
      <alignment horizontal="center" vertical="center"/>
    </xf>
    <xf numFmtId="0" fontId="19" fillId="0" borderId="0" xfId="0" applyFont="1"/>
    <xf numFmtId="165" fontId="17" fillId="4" borderId="0" xfId="0" applyNumberFormat="1" applyFont="1" applyFill="1" applyAlignment="1">
      <alignment horizontal="center" vertical="center"/>
    </xf>
    <xf numFmtId="0" fontId="20" fillId="10" borderId="0" xfId="0" applyFont="1" applyFill="1" applyAlignment="1">
      <alignment horizontal="right" vertical="center"/>
    </xf>
    <xf numFmtId="165" fontId="20" fillId="10" borderId="0" xfId="0" applyNumberFormat="1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2" fillId="9" borderId="1" xfId="0" applyFont="1" applyFill="1" applyBorder="1" applyAlignment="1">
      <alignment vertical="center"/>
    </xf>
    <xf numFmtId="0" fontId="3" fillId="0" borderId="0" xfId="0" applyFont="1"/>
    <xf numFmtId="164" fontId="0" fillId="0" borderId="0" xfId="0" applyNumberForma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44" fontId="0" fillId="0" borderId="6" xfId="0" applyNumberFormat="1" applyBorder="1"/>
    <xf numFmtId="44" fontId="0" fillId="2" borderId="10" xfId="1" applyFont="1" applyFill="1" applyBorder="1" applyAlignment="1">
      <alignment wrapText="1"/>
    </xf>
    <xf numFmtId="9" fontId="2" fillId="0" borderId="13" xfId="0" applyNumberFormat="1" applyFont="1" applyBorder="1" applyAlignment="1">
      <alignment horizontal="center"/>
    </xf>
    <xf numFmtId="9" fontId="2" fillId="0" borderId="14" xfId="0" applyNumberFormat="1" applyFont="1" applyBorder="1" applyAlignment="1">
      <alignment horizontal="center"/>
    </xf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wrapText="1"/>
    </xf>
    <xf numFmtId="44" fontId="0" fillId="2" borderId="15" xfId="1" applyFont="1" applyFill="1" applyBorder="1" applyAlignment="1">
      <alignment wrapText="1"/>
    </xf>
    <xf numFmtId="44" fontId="0" fillId="2" borderId="16" xfId="1" applyFont="1" applyFill="1" applyBorder="1" applyAlignment="1">
      <alignment wrapText="1"/>
    </xf>
    <xf numFmtId="44" fontId="0" fillId="2" borderId="17" xfId="1" applyFont="1" applyFill="1" applyBorder="1" applyAlignment="1">
      <alignment wrapText="1"/>
    </xf>
    <xf numFmtId="44" fontId="0" fillId="2" borderId="18" xfId="1" applyFont="1" applyFill="1" applyBorder="1" applyAlignment="1">
      <alignment wrapText="1"/>
    </xf>
    <xf numFmtId="44" fontId="0" fillId="3" borderId="10" xfId="1" applyFont="1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44" fontId="0" fillId="3" borderId="15" xfId="1" applyFont="1" applyFill="1" applyBorder="1" applyAlignment="1">
      <alignment wrapText="1"/>
    </xf>
    <xf numFmtId="44" fontId="0" fillId="3" borderId="16" xfId="1" applyFont="1" applyFill="1" applyBorder="1" applyAlignment="1">
      <alignment wrapText="1"/>
    </xf>
    <xf numFmtId="44" fontId="0" fillId="3" borderId="17" xfId="1" applyFont="1" applyFill="1" applyBorder="1" applyAlignment="1">
      <alignment wrapText="1"/>
    </xf>
    <xf numFmtId="44" fontId="0" fillId="3" borderId="18" xfId="1" applyFont="1" applyFill="1" applyBorder="1" applyAlignment="1">
      <alignment wrapText="1"/>
    </xf>
    <xf numFmtId="44" fontId="0" fillId="4" borderId="10" xfId="1" applyFont="1" applyFill="1" applyBorder="1" applyAlignment="1">
      <alignment wrapText="1"/>
    </xf>
    <xf numFmtId="0" fontId="0" fillId="4" borderId="15" xfId="0" applyFill="1" applyBorder="1" applyAlignment="1">
      <alignment wrapText="1"/>
    </xf>
    <xf numFmtId="0" fontId="0" fillId="4" borderId="16" xfId="0" applyFill="1" applyBorder="1" applyAlignment="1">
      <alignment wrapText="1"/>
    </xf>
    <xf numFmtId="44" fontId="0" fillId="4" borderId="15" xfId="1" applyFont="1" applyFill="1" applyBorder="1" applyAlignment="1">
      <alignment wrapText="1"/>
    </xf>
    <xf numFmtId="44" fontId="0" fillId="4" borderId="16" xfId="1" applyFont="1" applyFill="1" applyBorder="1" applyAlignment="1">
      <alignment wrapText="1"/>
    </xf>
    <xf numFmtId="44" fontId="0" fillId="4" borderId="17" xfId="1" applyFont="1" applyFill="1" applyBorder="1" applyAlignment="1">
      <alignment wrapText="1"/>
    </xf>
    <xf numFmtId="44" fontId="0" fillId="4" borderId="18" xfId="1" applyFont="1" applyFill="1" applyBorder="1" applyAlignment="1">
      <alignment wrapText="1"/>
    </xf>
    <xf numFmtId="0" fontId="23" fillId="8" borderId="0" xfId="0" applyFont="1" applyFill="1"/>
    <xf numFmtId="0" fontId="23" fillId="8" borderId="0" xfId="0" applyFont="1" applyFill="1" applyAlignment="1">
      <alignment horizontal="center" wrapText="1"/>
    </xf>
    <xf numFmtId="0" fontId="21" fillId="6" borderId="0" xfId="0" applyFont="1" applyFill="1"/>
    <xf numFmtId="0" fontId="21" fillId="6" borderId="1" xfId="0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right" vertical="center"/>
    </xf>
    <xf numFmtId="0" fontId="24" fillId="11" borderId="0" xfId="0" applyFont="1" applyFill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44" fontId="6" fillId="12" borderId="0" xfId="1" applyFont="1" applyFill="1" applyAlignment="1">
      <alignment horizontal="center" vertical="center"/>
    </xf>
    <xf numFmtId="44" fontId="0" fillId="0" borderId="22" xfId="1" applyFont="1" applyBorder="1" applyAlignment="1">
      <alignment vertical="center"/>
    </xf>
    <xf numFmtId="44" fontId="0" fillId="0" borderId="23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44" fontId="0" fillId="0" borderId="16" xfId="1" applyFont="1" applyBorder="1" applyAlignment="1">
      <alignment vertical="center"/>
    </xf>
    <xf numFmtId="44" fontId="0" fillId="0" borderId="17" xfId="1" applyFont="1" applyBorder="1" applyAlignment="1">
      <alignment vertical="center"/>
    </xf>
    <xf numFmtId="44" fontId="0" fillId="0" borderId="18" xfId="1" applyFont="1" applyBorder="1" applyAlignment="1">
      <alignment vertical="center"/>
    </xf>
    <xf numFmtId="44" fontId="6" fillId="13" borderId="0" xfId="1" applyFont="1" applyFill="1" applyAlignment="1">
      <alignment horizontal="center" vertical="center"/>
    </xf>
    <xf numFmtId="44" fontId="6" fillId="14" borderId="0" xfId="1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9" fontId="29" fillId="6" borderId="0" xfId="2" applyFont="1" applyFill="1" applyAlignment="1">
      <alignment horizontal="left"/>
    </xf>
    <xf numFmtId="44" fontId="31" fillId="16" borderId="0" xfId="1" applyFont="1" applyFill="1" applyAlignment="1">
      <alignment vertical="center"/>
    </xf>
    <xf numFmtId="44" fontId="32" fillId="16" borderId="0" xfId="0" applyNumberFormat="1" applyFont="1" applyFill="1" applyAlignment="1">
      <alignment vertical="center"/>
    </xf>
    <xf numFmtId="44" fontId="32" fillId="16" borderId="0" xfId="0" applyNumberFormat="1" applyFont="1" applyFill="1"/>
    <xf numFmtId="0" fontId="3" fillId="8" borderId="0" xfId="0" applyFont="1" applyFill="1"/>
    <xf numFmtId="0" fontId="2" fillId="8" borderId="0" xfId="0" applyFont="1" applyFill="1" applyAlignment="1">
      <alignment horizontal="right" vertical="center"/>
    </xf>
    <xf numFmtId="0" fontId="7" fillId="6" borderId="26" xfId="0" applyFont="1" applyFill="1" applyBorder="1" applyAlignment="1">
      <alignment horizontal="right"/>
    </xf>
    <xf numFmtId="9" fontId="12" fillId="6" borderId="9" xfId="2" applyFont="1" applyFill="1" applyBorder="1" applyAlignment="1">
      <alignment horizontal="left"/>
    </xf>
    <xf numFmtId="9" fontId="12" fillId="6" borderId="9" xfId="2" applyFont="1" applyFill="1" applyBorder="1" applyAlignment="1">
      <alignment horizontal="left" vertical="center"/>
    </xf>
    <xf numFmtId="9" fontId="12" fillId="6" borderId="7" xfId="2" applyFont="1" applyFill="1" applyBorder="1" applyAlignment="1">
      <alignment horizontal="left" vertical="center"/>
    </xf>
    <xf numFmtId="0" fontId="0" fillId="15" borderId="27" xfId="0" applyFill="1" applyBorder="1" applyProtection="1">
      <protection locked="0"/>
    </xf>
    <xf numFmtId="0" fontId="0" fillId="15" borderId="26" xfId="0" applyFill="1" applyBorder="1" applyProtection="1">
      <protection locked="0"/>
    </xf>
    <xf numFmtId="0" fontId="5" fillId="6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right" vertical="center" wrapText="1"/>
    </xf>
    <xf numFmtId="0" fontId="21" fillId="8" borderId="0" xfId="0" applyFont="1" applyFill="1" applyAlignment="1">
      <alignment horizontal="left" wrapText="1"/>
    </xf>
    <xf numFmtId="0" fontId="23" fillId="8" borderId="19" xfId="0" applyFont="1" applyFill="1" applyBorder="1" applyAlignment="1">
      <alignment horizontal="center" wrapText="1"/>
    </xf>
    <xf numFmtId="0" fontId="23" fillId="8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vertical="center" wrapText="1"/>
    </xf>
    <xf numFmtId="0" fontId="33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11" fillId="6" borderId="8" xfId="0" applyFont="1" applyFill="1" applyBorder="1" applyAlignment="1">
      <alignment horizontal="right" vertical="center" wrapText="1"/>
    </xf>
    <xf numFmtId="0" fontId="11" fillId="6" borderId="9" xfId="0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11" fillId="6" borderId="7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4" fontId="35" fillId="6" borderId="0" xfId="1" applyFont="1" applyFill="1" applyAlignment="1">
      <alignment horizontal="center"/>
    </xf>
    <xf numFmtId="0" fontId="34" fillId="6" borderId="0" xfId="0" applyFont="1" applyFill="1" applyAlignment="1">
      <alignment horizontal="right" vertical="center" wrapText="1"/>
    </xf>
  </cellXfs>
  <cellStyles count="4">
    <cellStyle name="Euro" xfId="3" xr:uid="{4859F695-2FBF-4F25-B19F-3A81C4C1DF87}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82550</xdr:rowOff>
    </xdr:from>
    <xdr:to>
      <xdr:col>0</xdr:col>
      <xdr:colOff>1200150</xdr:colOff>
      <xdr:row>1</xdr:row>
      <xdr:rowOff>95250</xdr:rowOff>
    </xdr:to>
    <xdr:pic>
      <xdr:nvPicPr>
        <xdr:cNvPr id="2" name="Image 2" descr="Logo FDC52 N&amp;B">
          <a:extLst>
            <a:ext uri="{FF2B5EF4-FFF2-40B4-BE49-F238E27FC236}">
              <a16:creationId xmlns:a16="http://schemas.microsoft.com/office/drawing/2014/main" id="{4F3181ED-54F1-4DAB-9A70-B8D6DF73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"/>
          <a:ext cx="257175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88900</xdr:colOff>
      <xdr:row>1</xdr:row>
      <xdr:rowOff>88900</xdr:rowOff>
    </xdr:to>
    <xdr:pic>
      <xdr:nvPicPr>
        <xdr:cNvPr id="2" name="Image 2" descr="Logo FDC52 N&amp;B">
          <a:extLst>
            <a:ext uri="{FF2B5EF4-FFF2-40B4-BE49-F238E27FC236}">
              <a16:creationId xmlns:a16="http://schemas.microsoft.com/office/drawing/2014/main" id="{95533D30-89EF-491E-993E-8D44B4FA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4605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9CE3-F292-460E-A315-BEA22D43EEA2}">
  <dimension ref="A1:F35"/>
  <sheetViews>
    <sheetView tabSelected="1" topLeftCell="A4" zoomScaleNormal="100" workbookViewId="0">
      <selection activeCell="C7" sqref="C7"/>
    </sheetView>
  </sheetViews>
  <sheetFormatPr baseColWidth="10" defaultRowHeight="14.5" x14ac:dyDescent="0.35"/>
  <cols>
    <col min="1" max="1" width="21.453125" style="24" customWidth="1"/>
    <col min="2" max="2" width="31.54296875" customWidth="1"/>
    <col min="3" max="3" width="51.1796875" customWidth="1"/>
    <col min="4" max="4" width="36" customWidth="1"/>
    <col min="5" max="5" width="35.36328125" customWidth="1"/>
    <col min="6" max="6" width="34.6328125" bestFit="1" customWidth="1"/>
  </cols>
  <sheetData>
    <row r="1" spans="1:6" ht="52.5" customHeight="1" x14ac:dyDescent="0.35">
      <c r="C1" s="12"/>
      <c r="D1" s="12"/>
      <c r="E1" s="12"/>
    </row>
    <row r="2" spans="1:6" ht="47" customHeight="1" x14ac:dyDescent="0.35">
      <c r="A2" s="113" t="s">
        <v>3888</v>
      </c>
      <c r="B2" s="113"/>
      <c r="C2" s="113"/>
      <c r="D2" s="113"/>
      <c r="E2" s="113"/>
      <c r="F2" s="113"/>
    </row>
    <row r="3" spans="1:6" x14ac:dyDescent="0.35">
      <c r="B3" s="12"/>
      <c r="C3" s="12"/>
      <c r="D3" s="12"/>
      <c r="E3" s="12"/>
      <c r="F3" s="24"/>
    </row>
    <row r="4" spans="1:6" x14ac:dyDescent="0.35">
      <c r="B4" s="12"/>
      <c r="C4" s="12"/>
      <c r="D4" s="12"/>
      <c r="E4" s="12"/>
      <c r="F4" s="24"/>
    </row>
    <row r="5" spans="1:6" ht="43" customHeight="1" x14ac:dyDescent="0.35">
      <c r="B5" s="12"/>
      <c r="C5" s="29" t="s">
        <v>3838</v>
      </c>
      <c r="D5" s="13"/>
      <c r="E5" s="13"/>
      <c r="F5" s="24"/>
    </row>
    <row r="6" spans="1:6" ht="19" thickBot="1" x14ac:dyDescent="0.5">
      <c r="B6" s="12"/>
      <c r="C6" s="15"/>
      <c r="D6" s="16"/>
      <c r="E6" s="16"/>
      <c r="F6" s="24"/>
    </row>
    <row r="7" spans="1:6" ht="32" thickTop="1" thickBot="1" x14ac:dyDescent="0.4">
      <c r="B7" s="18" t="s">
        <v>3839</v>
      </c>
      <c r="C7" s="19" t="s">
        <v>20</v>
      </c>
      <c r="E7" s="129" t="s">
        <v>3894</v>
      </c>
      <c r="F7" s="24"/>
    </row>
    <row r="8" spans="1:6" ht="16.5" thickTop="1" x14ac:dyDescent="0.4">
      <c r="B8" s="12"/>
      <c r="C8" s="12"/>
      <c r="D8" s="12"/>
      <c r="E8" s="128">
        <f>VLOOKUP(C7,'cout SAI ancien syst'!A1:B39,2,0)</f>
        <v>451.25</v>
      </c>
      <c r="F8" s="24"/>
    </row>
    <row r="9" spans="1:6" ht="23.5" customHeight="1" x14ac:dyDescent="0.55000000000000004">
      <c r="A9" s="114" t="str">
        <f>VLOOKUP(C7,'comparatif depenses n-1'!$A$1:$E$39,5,0)</f>
        <v>ATTENTION VOS DEPENSES ONT ÉTÉ MULTIPLIÉES PAR 2,3 DEPUIS 23/24</v>
      </c>
      <c r="B9" s="114"/>
      <c r="C9" s="114"/>
      <c r="D9" s="101" t="str">
        <f>VLOOKUP(C7,'comparatif depenses n-1'!$A$1:$F$39,6,0)</f>
        <v xml:space="preserve"> </v>
      </c>
      <c r="E9" s="12"/>
      <c r="F9" s="24"/>
    </row>
    <row r="10" spans="1:6" x14ac:dyDescent="0.35">
      <c r="B10" s="12"/>
      <c r="C10" s="12"/>
      <c r="D10" s="12"/>
      <c r="E10" s="12"/>
      <c r="F10" s="24"/>
    </row>
    <row r="11" spans="1:6" x14ac:dyDescent="0.35">
      <c r="B11" s="21"/>
      <c r="C11" s="21"/>
      <c r="D11" s="12"/>
      <c r="E11" s="12"/>
      <c r="F11" s="24"/>
    </row>
    <row r="12" spans="1:6" ht="57.5" x14ac:dyDescent="0.35">
      <c r="B12" s="30" t="s">
        <v>3841</v>
      </c>
      <c r="C12" s="22" t="s">
        <v>3885</v>
      </c>
      <c r="D12" s="98" t="s">
        <v>3884</v>
      </c>
      <c r="E12" s="99" t="s">
        <v>3886</v>
      </c>
      <c r="F12" s="100" t="s">
        <v>3887</v>
      </c>
    </row>
    <row r="13" spans="1:6" ht="18.5" hidden="1" x14ac:dyDescent="0.45">
      <c r="B13" s="12"/>
      <c r="C13" s="17"/>
      <c r="D13" s="17"/>
      <c r="E13" s="12"/>
    </row>
    <row r="14" spans="1:6" ht="55.5" x14ac:dyDescent="0.35">
      <c r="A14" s="31" t="s">
        <v>3872</v>
      </c>
      <c r="B14" s="32" t="s">
        <v>3842</v>
      </c>
      <c r="C14" s="36">
        <f>VLOOKUP(C7,'TAB HYP CONTRIB pr budget 26-27'!$A$3:$M$42,8,0)</f>
        <v>2.74</v>
      </c>
      <c r="D14" s="89">
        <f>VLOOKUP($C$7,'CONTRIB budget 26-27_ 25%CED'!A$3:G$41,2,0)</f>
        <v>2.74</v>
      </c>
      <c r="E14" s="96">
        <f>VLOOKUP($C$7,'CONTRIB budget 26-27_ 50%CED'!$A$3:$G$41,2,0)</f>
        <v>2.74</v>
      </c>
      <c r="F14" s="97">
        <f>VLOOKUP($C$7,'CONTRIB budget 26-27_ 100%CED'!$A$3:$G$41,2,0)</f>
        <v>2.74</v>
      </c>
    </row>
    <row r="15" spans="1:6" s="24" customFormat="1" ht="26" x14ac:dyDescent="0.45">
      <c r="B15" s="25" t="s">
        <v>3844</v>
      </c>
      <c r="C15" s="37"/>
      <c r="D15" s="23"/>
    </row>
    <row r="16" spans="1:6" ht="21" hidden="1" x14ac:dyDescent="0.5">
      <c r="B16" s="12"/>
      <c r="C16" s="38"/>
      <c r="D16" s="12"/>
      <c r="E16" s="12"/>
    </row>
    <row r="17" spans="1:6" ht="55.5" x14ac:dyDescent="0.35">
      <c r="A17" s="31" t="s">
        <v>3871</v>
      </c>
      <c r="B17" s="32" t="s">
        <v>3843</v>
      </c>
      <c r="C17" s="36">
        <f>VLOOKUP(C7,'TAB HYP CONTRIB pr budget 26-27'!$A$3:$M$42,9,0)</f>
        <v>11.62</v>
      </c>
      <c r="D17" s="89">
        <f>VLOOKUP($C$7,'CONTRIB budget 26-27_ 25%CED'!A$3:G$41,3,0)</f>
        <v>10.69</v>
      </c>
      <c r="E17" s="96">
        <f>VLOOKUP($C$7,'CONTRIB budget 26-27_ 50%CED'!$A$3:$G$41,3,0)</f>
        <v>9.76</v>
      </c>
      <c r="F17" s="97">
        <f>VLOOKUP($C$7,'CONTRIB budget 26-27_ 100%CED'!$A$3:$G$41,3,0)</f>
        <v>7.9</v>
      </c>
    </row>
    <row r="18" spans="1:6" ht="21" x14ac:dyDescent="0.5">
      <c r="B18" s="12"/>
      <c r="C18" s="39"/>
      <c r="D18" s="12"/>
      <c r="E18" s="12"/>
    </row>
    <row r="19" spans="1:6" ht="21" hidden="1" x14ac:dyDescent="0.5">
      <c r="B19" s="12"/>
      <c r="C19" s="39"/>
      <c r="D19" s="12"/>
      <c r="E19" s="12"/>
    </row>
    <row r="20" spans="1:6" ht="21" hidden="1" x14ac:dyDescent="0.5">
      <c r="B20" s="12"/>
      <c r="C20" s="39"/>
      <c r="D20" s="12"/>
      <c r="E20" s="12"/>
    </row>
    <row r="21" spans="1:6" ht="57.5" x14ac:dyDescent="0.35">
      <c r="B21" s="26" t="s">
        <v>3846</v>
      </c>
      <c r="C21" s="40"/>
      <c r="D21" s="14"/>
      <c r="E21" s="12"/>
    </row>
    <row r="22" spans="1:6" ht="21" hidden="1" x14ac:dyDescent="0.5">
      <c r="B22" s="12"/>
      <c r="C22" s="41"/>
      <c r="D22" s="17"/>
      <c r="E22" s="12"/>
    </row>
    <row r="23" spans="1:6" ht="55.5" x14ac:dyDescent="0.35">
      <c r="A23" s="27" t="s">
        <v>3872</v>
      </c>
      <c r="B23" s="28" t="s">
        <v>3842</v>
      </c>
      <c r="C23" s="42">
        <f>VLOOKUP(C7,'TAB HYP CONTRIB pr budget 26-27'!$A$3:$M$42,10,0)</f>
        <v>2.2000000000000002</v>
      </c>
      <c r="D23" s="89">
        <f>VLOOKUP($C$7,'CONTRIB budget 26-27_ 25%CED'!A$3:G$41,4,0)</f>
        <v>2.2000000000000002</v>
      </c>
      <c r="E23" s="96">
        <f>VLOOKUP($C$7,'CONTRIB budget 26-27_ 50%CED'!$A$3:$G$41,4,0)</f>
        <v>2.2000000000000002</v>
      </c>
      <c r="F23" s="97">
        <f>VLOOKUP($C$7,'CONTRIB budget 26-27_ 100%CED'!$A$3:$G$41,4,0)</f>
        <v>2.2000000000000002</v>
      </c>
    </row>
    <row r="24" spans="1:6" s="24" customFormat="1" ht="26" x14ac:dyDescent="0.45">
      <c r="B24" s="25" t="s">
        <v>3844</v>
      </c>
      <c r="C24" s="37"/>
      <c r="D24" s="23"/>
    </row>
    <row r="25" spans="1:6" ht="21" hidden="1" x14ac:dyDescent="0.5">
      <c r="B25" s="12"/>
      <c r="C25" s="38"/>
      <c r="D25" s="12"/>
      <c r="E25" s="12"/>
    </row>
    <row r="26" spans="1:6" ht="55.5" x14ac:dyDescent="0.35">
      <c r="A26" s="27" t="s">
        <v>3871</v>
      </c>
      <c r="B26" s="28" t="s">
        <v>3843</v>
      </c>
      <c r="C26" s="42">
        <f>VLOOKUP(C7,'TAB HYP CONTRIB pr budget 26-27'!$A$3:$M$42,11,0)</f>
        <v>13.95</v>
      </c>
      <c r="D26" s="89">
        <f>VLOOKUP($C$7,'CONTRIB budget 26-27_ 25%CED'!A$3:G$41,5,0)</f>
        <v>13.02</v>
      </c>
      <c r="E26" s="96">
        <f>VLOOKUP($C$7,'CONTRIB budget 26-27_ 50%CED'!$A$3:$G$41,5,0)</f>
        <v>12.09</v>
      </c>
      <c r="F26" s="97">
        <f>VLOOKUP($C$7,'CONTRIB budget 26-27_ 100%CED'!$A$3:$G$41,5,0)</f>
        <v>10.220000000000001</v>
      </c>
    </row>
    <row r="27" spans="1:6" ht="21" x14ac:dyDescent="0.5">
      <c r="B27" s="12"/>
      <c r="C27" s="39"/>
      <c r="D27" s="12"/>
      <c r="E27" s="12"/>
    </row>
    <row r="28" spans="1:6" ht="21" hidden="1" x14ac:dyDescent="0.5">
      <c r="C28" s="43"/>
    </row>
    <row r="29" spans="1:6" ht="57.5" x14ac:dyDescent="0.35">
      <c r="B29" s="33" t="s">
        <v>3870</v>
      </c>
      <c r="C29" s="40"/>
      <c r="D29" s="14"/>
      <c r="E29" s="12"/>
    </row>
    <row r="30" spans="1:6" ht="21" hidden="1" x14ac:dyDescent="0.5">
      <c r="B30" s="12"/>
      <c r="C30" s="41"/>
      <c r="D30" s="17"/>
      <c r="E30" s="12"/>
    </row>
    <row r="31" spans="1:6" ht="55.5" x14ac:dyDescent="0.35">
      <c r="A31" s="34" t="s">
        <v>3872</v>
      </c>
      <c r="B31" s="35" t="s">
        <v>3842</v>
      </c>
      <c r="C31" s="44">
        <f>VLOOKUP(C7,'TAB HYP CONTRIB pr budget 26-27'!$A$3:$M$42,12,0)</f>
        <v>3.29</v>
      </c>
      <c r="D31" s="89">
        <f>VLOOKUP($C$7,'CONTRIB budget 26-27_ 25%CED'!A$3:G$41,6,0)</f>
        <v>3.29</v>
      </c>
      <c r="E31" s="96">
        <f>VLOOKUP($C$7,'CONTRIB budget 26-27_ 50%CED'!$A$3:$G$41,6,0)</f>
        <v>3.29</v>
      </c>
      <c r="F31" s="97">
        <f>VLOOKUP($C$7,'CONTRIB budget 26-27_ 100%CED'!$A$3:$G$41,6,0)</f>
        <v>3.29</v>
      </c>
    </row>
    <row r="32" spans="1:6" s="24" customFormat="1" ht="26" x14ac:dyDescent="0.45">
      <c r="B32" s="25" t="s">
        <v>3844</v>
      </c>
      <c r="C32" s="37"/>
      <c r="D32" s="23"/>
    </row>
    <row r="33" spans="1:6" ht="21" hidden="1" x14ac:dyDescent="0.5">
      <c r="B33" s="12"/>
      <c r="C33" s="38"/>
      <c r="D33" s="12"/>
      <c r="E33" s="12"/>
    </row>
    <row r="34" spans="1:6" ht="55.5" x14ac:dyDescent="0.35">
      <c r="A34" s="34" t="s">
        <v>3871</v>
      </c>
      <c r="B34" s="35" t="s">
        <v>3843</v>
      </c>
      <c r="C34" s="44">
        <f>VLOOKUP(C7,'TAB HYP CONTRIB pr budget 26-27'!$A$3:$M$42,13,0)</f>
        <v>9.3000000000000007</v>
      </c>
      <c r="D34" s="89">
        <f>VLOOKUP($C$7,'CONTRIB budget 26-27_ 25%CED'!A$3:G$41,7,0)</f>
        <v>8.3699999999999992</v>
      </c>
      <c r="E34" s="96">
        <f>VLOOKUP($C$7,'CONTRIB budget 26-27_ 50%CED'!$A$3:$G$41,7,0)</f>
        <v>7.44</v>
      </c>
      <c r="F34" s="97">
        <f>VLOOKUP($C$7,'CONTRIB budget 26-27_ 100%CED'!$A$3:$G$41,7,0)</f>
        <v>5.57</v>
      </c>
    </row>
    <row r="35" spans="1:6" x14ac:dyDescent="0.35">
      <c r="B35" s="12"/>
      <c r="C35" s="12"/>
      <c r="D35" s="12"/>
      <c r="E35" s="12"/>
    </row>
  </sheetData>
  <sheetProtection algorithmName="SHA-512" hashValue="El/gu52DbezgVMYwKMD+NUn7hAlPGbm8S1RZU0JKC2a88IDXOeR+ZUU0/5OyEYBrcbZxue9yZ7SvtPfE2F9OAw==" saltValue="SuJJwQn8Cjs5cmsuj7fjtw==" spinCount="100000" sheet="1" selectLockedCells="1"/>
  <mergeCells count="2">
    <mergeCell ref="A2:F2"/>
    <mergeCell ref="A9:C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Saisir une zone" xr:uid="{8B96CA4E-0F3E-4802-A2AB-3ABCCE043002}">
          <x14:formula1>
            <xm:f>'TAB HYP CONTRIB pr budget 26-27'!$A$4:$A$41</xm:f>
          </x14:formula1>
          <xm:sqref>C7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A619-4799-47EA-8835-3ACC3AAEEB50}">
  <dimension ref="A1:O1519"/>
  <sheetViews>
    <sheetView workbookViewId="0">
      <selection sqref="A1:XFD1048576"/>
    </sheetView>
  </sheetViews>
  <sheetFormatPr baseColWidth="10" defaultRowHeight="14.5" x14ac:dyDescent="0.35"/>
  <cols>
    <col min="1" max="16384" width="10.90625" style="49"/>
  </cols>
  <sheetData>
    <row r="1" spans="1:15" x14ac:dyDescent="0.35">
      <c r="A1" s="49" t="s">
        <v>44</v>
      </c>
      <c r="B1" s="49" t="s">
        <v>45</v>
      </c>
      <c r="C1" s="49" t="s">
        <v>48</v>
      </c>
      <c r="D1" s="49" t="s">
        <v>49</v>
      </c>
      <c r="E1" s="49" t="s">
        <v>46</v>
      </c>
      <c r="F1" s="49" t="s">
        <v>47</v>
      </c>
      <c r="G1" s="49" t="s">
        <v>50</v>
      </c>
      <c r="H1" s="49" t="s">
        <v>51</v>
      </c>
      <c r="I1" s="49" t="s">
        <v>52</v>
      </c>
      <c r="J1" s="49" t="s">
        <v>3852</v>
      </c>
      <c r="K1" s="49" t="s">
        <v>3853</v>
      </c>
      <c r="L1" s="49" t="s">
        <v>3854</v>
      </c>
      <c r="M1" s="49" t="s">
        <v>3855</v>
      </c>
      <c r="N1" s="49" t="s">
        <v>3856</v>
      </c>
      <c r="O1" s="49" t="s">
        <v>3857</v>
      </c>
    </row>
    <row r="2" spans="1:15" x14ac:dyDescent="0.35">
      <c r="A2" s="49" t="s">
        <v>20</v>
      </c>
      <c r="B2" s="49" t="s">
        <v>1768</v>
      </c>
      <c r="C2" s="49">
        <v>520001</v>
      </c>
      <c r="D2" s="49" t="s">
        <v>1910</v>
      </c>
      <c r="E2" s="49" t="s">
        <v>1908</v>
      </c>
      <c r="F2" s="49" t="s">
        <v>1909</v>
      </c>
      <c r="G2" s="49" t="s">
        <v>20</v>
      </c>
      <c r="H2" s="49" t="s">
        <v>1908</v>
      </c>
      <c r="I2" s="49" t="s">
        <v>1909</v>
      </c>
    </row>
    <row r="3" spans="1:15" x14ac:dyDescent="0.35">
      <c r="A3" s="49" t="s">
        <v>31</v>
      </c>
      <c r="B3" s="49" t="s">
        <v>2778</v>
      </c>
      <c r="C3" s="49">
        <v>520002</v>
      </c>
      <c r="D3" s="49" t="s">
        <v>2840</v>
      </c>
      <c r="E3" s="49" t="s">
        <v>2839</v>
      </c>
      <c r="F3" s="49">
        <v>0</v>
      </c>
      <c r="G3" s="49" t="s">
        <v>31</v>
      </c>
      <c r="H3" s="49" t="s">
        <v>2839</v>
      </c>
      <c r="I3" s="49">
        <v>0</v>
      </c>
    </row>
    <row r="4" spans="1:15" x14ac:dyDescent="0.35">
      <c r="A4" s="49" t="s">
        <v>26</v>
      </c>
      <c r="B4" s="49" t="s">
        <v>2533</v>
      </c>
      <c r="C4" s="49">
        <v>520003</v>
      </c>
      <c r="D4" s="49" t="s">
        <v>2582</v>
      </c>
      <c r="E4" s="49" t="s">
        <v>2580</v>
      </c>
      <c r="F4" s="49" t="s">
        <v>2581</v>
      </c>
      <c r="G4" s="49" t="s">
        <v>26</v>
      </c>
      <c r="H4" s="49" t="s">
        <v>2580</v>
      </c>
      <c r="I4" s="49" t="s">
        <v>2581</v>
      </c>
    </row>
    <row r="5" spans="1:15" x14ac:dyDescent="0.35">
      <c r="A5" s="49" t="s">
        <v>31</v>
      </c>
      <c r="B5" s="49" t="s">
        <v>2768</v>
      </c>
      <c r="C5" s="49">
        <v>520004</v>
      </c>
      <c r="D5" s="49" t="s">
        <v>2838</v>
      </c>
      <c r="E5" s="49" t="s">
        <v>2836</v>
      </c>
      <c r="F5" s="49" t="s">
        <v>2837</v>
      </c>
      <c r="G5" s="49" t="s">
        <v>31</v>
      </c>
      <c r="H5" s="49" t="s">
        <v>2836</v>
      </c>
      <c r="I5" s="49" t="s">
        <v>2837</v>
      </c>
    </row>
    <row r="6" spans="1:15" x14ac:dyDescent="0.35">
      <c r="A6" s="49" t="s">
        <v>24</v>
      </c>
      <c r="B6" s="49" t="s">
        <v>1831</v>
      </c>
      <c r="C6" s="49">
        <v>520005</v>
      </c>
      <c r="D6" s="49" t="s">
        <v>2414</v>
      </c>
      <c r="E6" s="49" t="s">
        <v>2412</v>
      </c>
      <c r="F6" s="49" t="s">
        <v>2413</v>
      </c>
      <c r="G6" s="49" t="s">
        <v>22</v>
      </c>
      <c r="H6" s="49">
        <v>114</v>
      </c>
      <c r="I6" s="49">
        <v>0</v>
      </c>
      <c r="J6" s="49" t="s">
        <v>24</v>
      </c>
      <c r="K6" s="49" t="s">
        <v>2449</v>
      </c>
      <c r="L6" s="49" t="s">
        <v>2413</v>
      </c>
    </row>
    <row r="7" spans="1:15" x14ac:dyDescent="0.35">
      <c r="A7" s="49" t="s">
        <v>31</v>
      </c>
      <c r="B7" s="49" t="s">
        <v>2768</v>
      </c>
      <c r="C7" s="49">
        <v>520006</v>
      </c>
      <c r="D7" s="49" t="s">
        <v>2877</v>
      </c>
      <c r="E7" s="49">
        <v>1277</v>
      </c>
      <c r="F7" s="49">
        <v>0</v>
      </c>
      <c r="G7" s="49" t="s">
        <v>31</v>
      </c>
      <c r="H7" s="49">
        <v>1277</v>
      </c>
      <c r="I7" s="49">
        <v>0</v>
      </c>
    </row>
    <row r="8" spans="1:15" x14ac:dyDescent="0.35">
      <c r="A8" s="49" t="s">
        <v>23</v>
      </c>
      <c r="B8" s="49" t="s">
        <v>2317</v>
      </c>
      <c r="C8" s="49">
        <v>520007</v>
      </c>
      <c r="D8" s="49" t="s">
        <v>2374</v>
      </c>
      <c r="E8" s="49" t="s">
        <v>2373</v>
      </c>
      <c r="F8" s="49">
        <v>0</v>
      </c>
      <c r="G8" s="49" t="s">
        <v>23</v>
      </c>
      <c r="H8" s="49" t="s">
        <v>2373</v>
      </c>
      <c r="I8" s="49">
        <v>0</v>
      </c>
    </row>
    <row r="9" spans="1:15" x14ac:dyDescent="0.35">
      <c r="A9" s="49" t="s">
        <v>32</v>
      </c>
      <c r="B9" s="49" t="s">
        <v>2853</v>
      </c>
      <c r="C9" s="49">
        <v>520008</v>
      </c>
      <c r="D9" s="49" t="s">
        <v>2895</v>
      </c>
      <c r="E9" s="49" t="s">
        <v>2893</v>
      </c>
      <c r="F9" s="49" t="s">
        <v>2894</v>
      </c>
      <c r="G9" s="49" t="s">
        <v>32</v>
      </c>
      <c r="H9" s="49" t="s">
        <v>2893</v>
      </c>
      <c r="I9" s="49" t="s">
        <v>2894</v>
      </c>
    </row>
    <row r="10" spans="1:15" x14ac:dyDescent="0.35">
      <c r="A10" s="49" t="s">
        <v>20</v>
      </c>
      <c r="B10" s="49" t="s">
        <v>1747</v>
      </c>
      <c r="C10" s="49">
        <v>520009</v>
      </c>
      <c r="D10" s="49" t="s">
        <v>1758</v>
      </c>
      <c r="E10" s="49" t="s">
        <v>1756</v>
      </c>
      <c r="F10" s="49" t="s">
        <v>1757</v>
      </c>
      <c r="G10" s="49" t="s">
        <v>16</v>
      </c>
      <c r="H10" s="49" t="s">
        <v>1759</v>
      </c>
      <c r="I10" s="49" t="s">
        <v>1760</v>
      </c>
      <c r="J10" s="49" t="s">
        <v>20</v>
      </c>
      <c r="K10" s="49" t="s">
        <v>1924</v>
      </c>
      <c r="L10" s="49" t="s">
        <v>1925</v>
      </c>
    </row>
    <row r="11" spans="1:15" x14ac:dyDescent="0.35">
      <c r="A11" s="49" t="s">
        <v>40</v>
      </c>
      <c r="B11" s="49" t="s">
        <v>3366</v>
      </c>
      <c r="C11" s="49">
        <v>520010</v>
      </c>
      <c r="D11" s="49" t="s">
        <v>3554</v>
      </c>
      <c r="E11" s="49" t="s">
        <v>2841</v>
      </c>
      <c r="F11" s="49" t="s">
        <v>128</v>
      </c>
      <c r="G11" s="49" t="s">
        <v>40</v>
      </c>
      <c r="H11" s="49" t="s">
        <v>2841</v>
      </c>
      <c r="I11" s="49" t="s">
        <v>128</v>
      </c>
    </row>
    <row r="12" spans="1:15" x14ac:dyDescent="0.35">
      <c r="A12" s="49" t="s">
        <v>31</v>
      </c>
      <c r="B12" s="49" t="s">
        <v>2768</v>
      </c>
      <c r="C12" s="49">
        <v>520011</v>
      </c>
      <c r="D12" s="49" t="s">
        <v>2782</v>
      </c>
      <c r="E12" s="49" t="s">
        <v>2870</v>
      </c>
      <c r="F12" s="49" t="s">
        <v>2871</v>
      </c>
      <c r="G12" s="49" t="s">
        <v>31</v>
      </c>
      <c r="H12" s="49" t="s">
        <v>2872</v>
      </c>
      <c r="I12" s="49" t="s">
        <v>2873</v>
      </c>
      <c r="J12" s="49" t="s">
        <v>32</v>
      </c>
      <c r="K12" s="49" t="s">
        <v>2896</v>
      </c>
      <c r="L12" s="49" t="s">
        <v>2897</v>
      </c>
    </row>
    <row r="13" spans="1:15" x14ac:dyDescent="0.35">
      <c r="A13" s="49" t="s">
        <v>24</v>
      </c>
      <c r="B13" s="49" t="s">
        <v>2375</v>
      </c>
      <c r="C13" s="49">
        <v>520012</v>
      </c>
      <c r="D13" s="49" t="s">
        <v>2420</v>
      </c>
      <c r="E13" s="49" t="s">
        <v>2418</v>
      </c>
      <c r="F13" s="49" t="s">
        <v>2419</v>
      </c>
      <c r="G13" s="49" t="s">
        <v>23</v>
      </c>
      <c r="H13" s="49" t="s">
        <v>2421</v>
      </c>
      <c r="I13" s="49" t="s">
        <v>2422</v>
      </c>
      <c r="J13" s="49" t="s">
        <v>24</v>
      </c>
      <c r="K13" s="49" t="s">
        <v>2490</v>
      </c>
      <c r="L13" s="49" t="s">
        <v>2491</v>
      </c>
    </row>
    <row r="14" spans="1:15" x14ac:dyDescent="0.35">
      <c r="A14" s="49" t="s">
        <v>25</v>
      </c>
      <c r="B14" s="49">
        <v>6</v>
      </c>
      <c r="C14" s="49">
        <v>520013</v>
      </c>
      <c r="D14" s="49" t="s">
        <v>2548</v>
      </c>
      <c r="E14" s="49" t="s">
        <v>2546</v>
      </c>
      <c r="F14" s="49" t="s">
        <v>2547</v>
      </c>
      <c r="G14" s="49" t="s">
        <v>25</v>
      </c>
      <c r="H14" s="49" t="s">
        <v>2546</v>
      </c>
      <c r="I14" s="49" t="s">
        <v>2547</v>
      </c>
    </row>
    <row r="15" spans="1:15" x14ac:dyDescent="0.35">
      <c r="A15" s="49" t="s">
        <v>16</v>
      </c>
      <c r="B15" s="49" t="s">
        <v>1192</v>
      </c>
      <c r="C15" s="49">
        <v>520014</v>
      </c>
      <c r="D15" s="49" t="s">
        <v>1321</v>
      </c>
      <c r="E15" s="49">
        <v>111</v>
      </c>
      <c r="F15" s="49">
        <v>0</v>
      </c>
      <c r="G15" s="49" t="s">
        <v>16</v>
      </c>
      <c r="H15" s="49">
        <v>111</v>
      </c>
      <c r="I15" s="49">
        <v>0</v>
      </c>
    </row>
    <row r="16" spans="1:15" x14ac:dyDescent="0.35">
      <c r="A16" s="49" t="s">
        <v>23</v>
      </c>
      <c r="B16" s="49" t="s">
        <v>2317</v>
      </c>
      <c r="C16" s="49">
        <v>520015</v>
      </c>
      <c r="D16" s="49" t="s">
        <v>2368</v>
      </c>
      <c r="E16" s="49" t="s">
        <v>2366</v>
      </c>
      <c r="F16" s="49" t="s">
        <v>2367</v>
      </c>
      <c r="G16" s="49" t="s">
        <v>23</v>
      </c>
      <c r="H16" s="49" t="s">
        <v>2369</v>
      </c>
      <c r="I16" s="49" t="s">
        <v>2370</v>
      </c>
      <c r="J16" s="49" t="s">
        <v>24</v>
      </c>
      <c r="K16" s="49">
        <v>0</v>
      </c>
      <c r="L16" s="49" t="s">
        <v>584</v>
      </c>
      <c r="M16" s="49" t="s">
        <v>25</v>
      </c>
      <c r="N16" s="49" t="s">
        <v>2390</v>
      </c>
      <c r="O16" s="49">
        <v>0</v>
      </c>
    </row>
    <row r="17" spans="1:9" x14ac:dyDescent="0.35">
      <c r="A17" s="49" t="s">
        <v>31</v>
      </c>
      <c r="B17" s="49" t="s">
        <v>2768</v>
      </c>
      <c r="C17" s="49">
        <v>520017</v>
      </c>
      <c r="D17" s="49" t="s">
        <v>2869</v>
      </c>
      <c r="E17" s="49">
        <v>0</v>
      </c>
      <c r="F17" s="49">
        <v>198</v>
      </c>
      <c r="G17" s="49" t="s">
        <v>31</v>
      </c>
      <c r="H17" s="49">
        <v>0</v>
      </c>
      <c r="I17" s="49">
        <v>198</v>
      </c>
    </row>
    <row r="18" spans="1:9" x14ac:dyDescent="0.35">
      <c r="A18" s="49" t="s">
        <v>31</v>
      </c>
      <c r="B18" s="49" t="s">
        <v>2768</v>
      </c>
      <c r="C18" s="49">
        <v>520018</v>
      </c>
      <c r="D18" s="49" t="s">
        <v>2868</v>
      </c>
      <c r="E18" s="49" t="s">
        <v>2866</v>
      </c>
      <c r="F18" s="49" t="s">
        <v>2867</v>
      </c>
      <c r="G18" s="49" t="s">
        <v>31</v>
      </c>
      <c r="H18" s="49" t="s">
        <v>2866</v>
      </c>
      <c r="I18" s="49" t="s">
        <v>2867</v>
      </c>
    </row>
    <row r="19" spans="1:9" x14ac:dyDescent="0.35">
      <c r="A19" s="49" t="s">
        <v>31</v>
      </c>
      <c r="B19" s="49" t="s">
        <v>2768</v>
      </c>
      <c r="C19" s="49">
        <v>520020</v>
      </c>
      <c r="D19" s="49" t="s">
        <v>2862</v>
      </c>
      <c r="E19" s="49" t="s">
        <v>2860</v>
      </c>
      <c r="F19" s="49" t="s">
        <v>2861</v>
      </c>
      <c r="G19" s="49" t="s">
        <v>31</v>
      </c>
      <c r="H19" s="49" t="s">
        <v>2860</v>
      </c>
      <c r="I19" s="49" t="s">
        <v>2861</v>
      </c>
    </row>
    <row r="20" spans="1:9" x14ac:dyDescent="0.35">
      <c r="A20" s="49" t="s">
        <v>34</v>
      </c>
      <c r="B20" s="49" t="s">
        <v>2938</v>
      </c>
      <c r="C20" s="49">
        <v>520021</v>
      </c>
      <c r="D20" s="49" t="s">
        <v>2941</v>
      </c>
      <c r="E20" s="49" t="s">
        <v>2969</v>
      </c>
      <c r="F20" s="49" t="s">
        <v>2970</v>
      </c>
      <c r="G20" s="49" t="s">
        <v>34</v>
      </c>
      <c r="H20" s="49" t="s">
        <v>2969</v>
      </c>
      <c r="I20" s="49" t="s">
        <v>2970</v>
      </c>
    </row>
    <row r="21" spans="1:9" x14ac:dyDescent="0.35">
      <c r="A21" s="49" t="s">
        <v>11</v>
      </c>
      <c r="B21" s="49" t="s">
        <v>605</v>
      </c>
      <c r="C21" s="49">
        <v>520022</v>
      </c>
      <c r="D21" s="49" t="s">
        <v>673</v>
      </c>
      <c r="E21" s="49" t="s">
        <v>671</v>
      </c>
      <c r="F21" s="49" t="s">
        <v>672</v>
      </c>
      <c r="G21" s="49" t="s">
        <v>11</v>
      </c>
      <c r="H21" s="49" t="s">
        <v>671</v>
      </c>
      <c r="I21" s="49" t="s">
        <v>672</v>
      </c>
    </row>
    <row r="22" spans="1:9" x14ac:dyDescent="0.35">
      <c r="A22" s="49" t="s">
        <v>24</v>
      </c>
      <c r="B22" s="49" t="s">
        <v>2375</v>
      </c>
      <c r="C22" s="49">
        <v>520023</v>
      </c>
      <c r="D22" s="49" t="s">
        <v>2480</v>
      </c>
      <c r="E22" s="49">
        <v>0</v>
      </c>
      <c r="F22" s="49" t="s">
        <v>2479</v>
      </c>
      <c r="G22" s="49" t="s">
        <v>24</v>
      </c>
      <c r="H22" s="49">
        <v>0</v>
      </c>
      <c r="I22" s="49" t="s">
        <v>2479</v>
      </c>
    </row>
    <row r="23" spans="1:9" x14ac:dyDescent="0.35">
      <c r="A23" s="49" t="s">
        <v>20</v>
      </c>
      <c r="B23" s="49" t="s">
        <v>1747</v>
      </c>
      <c r="C23" s="49">
        <v>520024</v>
      </c>
      <c r="D23" s="49" t="s">
        <v>1229</v>
      </c>
      <c r="E23" s="49" t="s">
        <v>1907</v>
      </c>
      <c r="F23" s="49" t="s">
        <v>1245</v>
      </c>
      <c r="G23" s="49" t="s">
        <v>20</v>
      </c>
      <c r="H23" s="49" t="s">
        <v>1907</v>
      </c>
      <c r="I23" s="49" t="s">
        <v>1245</v>
      </c>
    </row>
    <row r="24" spans="1:9" x14ac:dyDescent="0.35">
      <c r="A24" s="49" t="s">
        <v>17</v>
      </c>
      <c r="B24" s="49" t="s">
        <v>1339</v>
      </c>
      <c r="C24" s="49">
        <v>520027</v>
      </c>
      <c r="D24" s="49" t="s">
        <v>1429</v>
      </c>
      <c r="E24" s="49" t="s">
        <v>470</v>
      </c>
      <c r="F24" s="49" t="s">
        <v>1458</v>
      </c>
      <c r="G24" s="49" t="s">
        <v>17</v>
      </c>
      <c r="H24" s="49" t="s">
        <v>470</v>
      </c>
      <c r="I24" s="49" t="s">
        <v>1458</v>
      </c>
    </row>
    <row r="25" spans="1:9" x14ac:dyDescent="0.35">
      <c r="A25" s="49" t="s">
        <v>15</v>
      </c>
      <c r="B25" s="49" t="s">
        <v>1079</v>
      </c>
      <c r="C25" s="49">
        <v>520028</v>
      </c>
      <c r="D25" s="49" t="s">
        <v>1177</v>
      </c>
      <c r="E25" s="49" t="s">
        <v>1175</v>
      </c>
      <c r="F25" s="49" t="s">
        <v>1176</v>
      </c>
      <c r="G25" s="49" t="s">
        <v>15</v>
      </c>
      <c r="H25" s="49" t="s">
        <v>1175</v>
      </c>
      <c r="I25" s="49" t="s">
        <v>1176</v>
      </c>
    </row>
    <row r="26" spans="1:9" x14ac:dyDescent="0.35">
      <c r="A26" s="49" t="s">
        <v>42</v>
      </c>
      <c r="B26" s="49" t="s">
        <v>3653</v>
      </c>
      <c r="C26" s="49">
        <v>520029</v>
      </c>
      <c r="D26" s="49" t="s">
        <v>3790</v>
      </c>
      <c r="E26" s="49" t="s">
        <v>3788</v>
      </c>
      <c r="F26" s="49" t="s">
        <v>3789</v>
      </c>
      <c r="G26" s="49" t="s">
        <v>42</v>
      </c>
      <c r="H26" s="49" t="s">
        <v>3788</v>
      </c>
      <c r="I26" s="49" t="s">
        <v>3789</v>
      </c>
    </row>
    <row r="27" spans="1:9" x14ac:dyDescent="0.35">
      <c r="A27" s="49" t="s">
        <v>12</v>
      </c>
      <c r="B27" s="49" t="s">
        <v>713</v>
      </c>
      <c r="C27" s="49">
        <v>520030</v>
      </c>
      <c r="D27" s="49" t="s">
        <v>963</v>
      </c>
      <c r="E27" s="49" t="s">
        <v>961</v>
      </c>
      <c r="F27" s="49" t="s">
        <v>962</v>
      </c>
      <c r="G27" s="49" t="s">
        <v>12</v>
      </c>
      <c r="H27" s="49" t="s">
        <v>961</v>
      </c>
      <c r="I27" s="49" t="s">
        <v>962</v>
      </c>
    </row>
    <row r="28" spans="1:9" x14ac:dyDescent="0.35">
      <c r="A28" s="49" t="s">
        <v>37</v>
      </c>
      <c r="B28" s="49" t="s">
        <v>3103</v>
      </c>
      <c r="C28" s="49">
        <v>520031</v>
      </c>
      <c r="D28" s="49" t="s">
        <v>3241</v>
      </c>
      <c r="E28" s="49" t="s">
        <v>3239</v>
      </c>
      <c r="F28" s="49" t="s">
        <v>3240</v>
      </c>
      <c r="G28" s="49" t="s">
        <v>37</v>
      </c>
      <c r="H28" s="49" t="s">
        <v>3239</v>
      </c>
      <c r="I28" s="49" t="s">
        <v>3240</v>
      </c>
    </row>
    <row r="29" spans="1:9" x14ac:dyDescent="0.35">
      <c r="A29" s="49" t="s">
        <v>15</v>
      </c>
      <c r="B29" s="49" t="s">
        <v>1079</v>
      </c>
      <c r="C29" s="49">
        <v>520032</v>
      </c>
      <c r="D29" s="49" t="s">
        <v>1084</v>
      </c>
      <c r="E29" s="49" t="s">
        <v>1173</v>
      </c>
      <c r="F29" s="49" t="s">
        <v>1174</v>
      </c>
      <c r="G29" s="49" t="s">
        <v>15</v>
      </c>
      <c r="H29" s="49" t="s">
        <v>1173</v>
      </c>
      <c r="I29" s="49" t="s">
        <v>1174</v>
      </c>
    </row>
    <row r="30" spans="1:9" x14ac:dyDescent="0.35">
      <c r="A30" s="49" t="s">
        <v>6</v>
      </c>
      <c r="B30" s="49" t="s">
        <v>73</v>
      </c>
      <c r="C30" s="49">
        <v>520033</v>
      </c>
      <c r="D30" s="49" t="s">
        <v>86</v>
      </c>
      <c r="E30" s="49" t="s">
        <v>171</v>
      </c>
      <c r="F30" s="49" t="s">
        <v>172</v>
      </c>
      <c r="G30" s="49" t="s">
        <v>6</v>
      </c>
      <c r="H30" s="49" t="s">
        <v>171</v>
      </c>
      <c r="I30" s="49" t="s">
        <v>172</v>
      </c>
    </row>
    <row r="31" spans="1:9" x14ac:dyDescent="0.35">
      <c r="A31" s="49" t="s">
        <v>10</v>
      </c>
      <c r="B31" s="49" t="s">
        <v>388</v>
      </c>
      <c r="C31" s="49">
        <v>520034</v>
      </c>
      <c r="D31" s="49" t="s">
        <v>578</v>
      </c>
      <c r="E31" s="49">
        <v>254</v>
      </c>
      <c r="F31" s="49">
        <v>0</v>
      </c>
      <c r="G31" s="49" t="s">
        <v>10</v>
      </c>
      <c r="H31" s="49">
        <v>254</v>
      </c>
      <c r="I31" s="49">
        <v>0</v>
      </c>
    </row>
    <row r="32" spans="1:9" x14ac:dyDescent="0.35">
      <c r="A32" s="49" t="s">
        <v>8</v>
      </c>
      <c r="B32" s="49" t="s">
        <v>264</v>
      </c>
      <c r="C32" s="49">
        <v>520035</v>
      </c>
      <c r="D32" s="49" t="s">
        <v>121</v>
      </c>
      <c r="E32" s="49">
        <v>77</v>
      </c>
      <c r="F32" s="49">
        <v>0</v>
      </c>
      <c r="G32" s="49" t="s">
        <v>8</v>
      </c>
      <c r="H32" s="49">
        <v>77</v>
      </c>
      <c r="I32" s="49">
        <v>0</v>
      </c>
    </row>
    <row r="33" spans="1:12" x14ac:dyDescent="0.35">
      <c r="A33" s="49" t="s">
        <v>17</v>
      </c>
      <c r="B33" s="49" t="s">
        <v>1346</v>
      </c>
      <c r="C33" s="49">
        <v>520036</v>
      </c>
      <c r="D33" s="49" t="s">
        <v>1363</v>
      </c>
      <c r="E33" s="49" t="s">
        <v>1456</v>
      </c>
      <c r="F33" s="49" t="s">
        <v>1457</v>
      </c>
      <c r="G33" s="49" t="s">
        <v>17</v>
      </c>
      <c r="H33" s="49" t="s">
        <v>1456</v>
      </c>
      <c r="I33" s="49" t="s">
        <v>1457</v>
      </c>
    </row>
    <row r="34" spans="1:12" x14ac:dyDescent="0.35">
      <c r="A34" s="49" t="s">
        <v>17</v>
      </c>
      <c r="B34" s="49" t="s">
        <v>1339</v>
      </c>
      <c r="C34" s="49">
        <v>520038</v>
      </c>
      <c r="D34" s="49" t="s">
        <v>1455</v>
      </c>
      <c r="E34" s="49" t="s">
        <v>1362</v>
      </c>
      <c r="F34" s="49" t="s">
        <v>1454</v>
      </c>
      <c r="G34" s="49" t="s">
        <v>17</v>
      </c>
      <c r="H34" s="49" t="s">
        <v>1362</v>
      </c>
      <c r="I34" s="49" t="s">
        <v>1454</v>
      </c>
    </row>
    <row r="35" spans="1:12" x14ac:dyDescent="0.35">
      <c r="A35" s="49" t="s">
        <v>6</v>
      </c>
      <c r="B35" s="49" t="s">
        <v>102</v>
      </c>
      <c r="C35" s="49">
        <v>520039</v>
      </c>
      <c r="D35" s="49" t="s">
        <v>150</v>
      </c>
      <c r="E35" s="49" t="s">
        <v>148</v>
      </c>
      <c r="F35" s="49" t="s">
        <v>149</v>
      </c>
      <c r="G35" s="49" t="s">
        <v>6</v>
      </c>
      <c r="H35" s="49" t="s">
        <v>148</v>
      </c>
      <c r="I35" s="49" t="s">
        <v>149</v>
      </c>
    </row>
    <row r="36" spans="1:12" x14ac:dyDescent="0.35">
      <c r="A36" s="49" t="s">
        <v>22</v>
      </c>
      <c r="B36" s="49">
        <v>17</v>
      </c>
      <c r="C36" s="49">
        <v>520040</v>
      </c>
      <c r="D36" s="49" t="s">
        <v>2267</v>
      </c>
      <c r="E36" s="49">
        <v>0</v>
      </c>
      <c r="F36" s="49">
        <v>69</v>
      </c>
      <c r="G36" s="49" t="s">
        <v>22</v>
      </c>
      <c r="H36" s="49">
        <v>0</v>
      </c>
      <c r="I36" s="49">
        <v>69</v>
      </c>
    </row>
    <row r="37" spans="1:12" x14ac:dyDescent="0.35">
      <c r="A37" s="49" t="s">
        <v>8</v>
      </c>
      <c r="B37" s="49" t="s">
        <v>198</v>
      </c>
      <c r="C37" s="49">
        <v>520041</v>
      </c>
      <c r="D37" s="49" t="s">
        <v>63</v>
      </c>
      <c r="E37" s="49" t="s">
        <v>199</v>
      </c>
      <c r="F37" s="49" t="s">
        <v>200</v>
      </c>
      <c r="G37" s="49" t="s">
        <v>6</v>
      </c>
      <c r="H37" s="49" t="s">
        <v>201</v>
      </c>
      <c r="I37" s="49" t="s">
        <v>202</v>
      </c>
      <c r="J37" s="49" t="s">
        <v>8</v>
      </c>
      <c r="K37" s="49" t="s">
        <v>308</v>
      </c>
      <c r="L37" s="49" t="s">
        <v>309</v>
      </c>
    </row>
    <row r="38" spans="1:12" x14ac:dyDescent="0.35">
      <c r="A38" s="49" t="s">
        <v>34</v>
      </c>
      <c r="B38" s="49" t="s">
        <v>2933</v>
      </c>
      <c r="C38" s="49">
        <v>520042</v>
      </c>
      <c r="D38" s="49" t="s">
        <v>1550</v>
      </c>
      <c r="E38" s="49" t="s">
        <v>2980</v>
      </c>
      <c r="F38" s="49" t="s">
        <v>2981</v>
      </c>
      <c r="G38" s="49" t="s">
        <v>18</v>
      </c>
      <c r="H38" s="49" t="s">
        <v>2982</v>
      </c>
      <c r="I38" s="49" t="s">
        <v>2983</v>
      </c>
      <c r="J38" s="49" t="s">
        <v>34</v>
      </c>
      <c r="K38" s="49" t="s">
        <v>3023</v>
      </c>
      <c r="L38" s="49" t="s">
        <v>3024</v>
      </c>
    </row>
    <row r="39" spans="1:12" x14ac:dyDescent="0.35">
      <c r="A39" s="49" t="s">
        <v>39</v>
      </c>
      <c r="B39" s="49" t="s">
        <v>3306</v>
      </c>
      <c r="C39" s="49">
        <v>520044</v>
      </c>
      <c r="D39" s="49" t="s">
        <v>3365</v>
      </c>
      <c r="E39" s="49" t="s">
        <v>2870</v>
      </c>
      <c r="F39" s="49" t="s">
        <v>3364</v>
      </c>
      <c r="G39" s="49" t="s">
        <v>39</v>
      </c>
      <c r="H39" s="49" t="s">
        <v>2870</v>
      </c>
      <c r="I39" s="49" t="s">
        <v>3364</v>
      </c>
    </row>
    <row r="40" spans="1:12" x14ac:dyDescent="0.35">
      <c r="A40" s="49" t="s">
        <v>21</v>
      </c>
      <c r="B40" s="49" t="s">
        <v>1945</v>
      </c>
      <c r="C40" s="49">
        <v>520046</v>
      </c>
      <c r="D40" s="49" t="s">
        <v>2072</v>
      </c>
      <c r="E40" s="49">
        <v>178</v>
      </c>
      <c r="F40" s="49">
        <v>0</v>
      </c>
      <c r="G40" s="49" t="s">
        <v>21</v>
      </c>
      <c r="H40" s="49">
        <v>178</v>
      </c>
      <c r="I40" s="49">
        <v>0</v>
      </c>
    </row>
    <row r="41" spans="1:12" x14ac:dyDescent="0.35">
      <c r="A41" s="49" t="s">
        <v>39</v>
      </c>
      <c r="B41" s="49" t="s">
        <v>3311</v>
      </c>
      <c r="C41" s="49">
        <v>520047</v>
      </c>
      <c r="D41" s="49" t="s">
        <v>3363</v>
      </c>
      <c r="E41" s="49" t="s">
        <v>3361</v>
      </c>
      <c r="F41" s="49" t="s">
        <v>3362</v>
      </c>
      <c r="G41" s="49" t="s">
        <v>39</v>
      </c>
      <c r="H41" s="49" t="s">
        <v>3361</v>
      </c>
      <c r="I41" s="49" t="s">
        <v>3362</v>
      </c>
    </row>
    <row r="42" spans="1:12" x14ac:dyDescent="0.35">
      <c r="A42" s="49" t="s">
        <v>11</v>
      </c>
      <c r="B42" s="49" t="s">
        <v>583</v>
      </c>
      <c r="C42" s="49">
        <v>520048</v>
      </c>
      <c r="D42" s="49" t="s">
        <v>595</v>
      </c>
      <c r="E42" s="49" t="s">
        <v>676</v>
      </c>
      <c r="F42" s="49">
        <v>0</v>
      </c>
      <c r="G42" s="49" t="s">
        <v>11</v>
      </c>
      <c r="H42" s="49" t="s">
        <v>676</v>
      </c>
      <c r="I42" s="49">
        <v>0</v>
      </c>
    </row>
    <row r="43" spans="1:12" x14ac:dyDescent="0.35">
      <c r="A43" s="49" t="s">
        <v>8</v>
      </c>
      <c r="B43" s="49" t="s">
        <v>207</v>
      </c>
      <c r="C43" s="49">
        <v>520049</v>
      </c>
      <c r="D43" s="49" t="s">
        <v>292</v>
      </c>
      <c r="E43" s="49" t="s">
        <v>290</v>
      </c>
      <c r="F43" s="49" t="s">
        <v>291</v>
      </c>
      <c r="G43" s="49" t="s">
        <v>8</v>
      </c>
      <c r="H43" s="49" t="s">
        <v>290</v>
      </c>
      <c r="I43" s="49" t="s">
        <v>291</v>
      </c>
    </row>
    <row r="44" spans="1:12" x14ac:dyDescent="0.35">
      <c r="A44" s="49" t="s">
        <v>19</v>
      </c>
      <c r="B44" s="49">
        <v>78</v>
      </c>
      <c r="C44" s="49">
        <v>520050</v>
      </c>
      <c r="D44" s="49" t="s">
        <v>1746</v>
      </c>
      <c r="E44" s="49" t="s">
        <v>1744</v>
      </c>
      <c r="F44" s="49" t="s">
        <v>1745</v>
      </c>
      <c r="G44" s="49" t="s">
        <v>19</v>
      </c>
      <c r="H44" s="49" t="s">
        <v>1744</v>
      </c>
      <c r="I44" s="49" t="s">
        <v>1745</v>
      </c>
    </row>
    <row r="45" spans="1:12" x14ac:dyDescent="0.35">
      <c r="A45" s="49" t="s">
        <v>19</v>
      </c>
      <c r="B45" s="49" t="s">
        <v>1619</v>
      </c>
      <c r="C45" s="49">
        <v>520051</v>
      </c>
      <c r="D45" s="49" t="s">
        <v>1718</v>
      </c>
      <c r="E45" s="49" t="s">
        <v>1734</v>
      </c>
      <c r="F45" s="49">
        <v>929</v>
      </c>
      <c r="G45" s="49" t="s">
        <v>19</v>
      </c>
      <c r="H45" s="49" t="s">
        <v>1734</v>
      </c>
      <c r="I45" s="49">
        <v>929</v>
      </c>
    </row>
    <row r="46" spans="1:12" x14ac:dyDescent="0.35">
      <c r="A46" s="49" t="s">
        <v>27</v>
      </c>
      <c r="B46" s="49" t="s">
        <v>2608</v>
      </c>
      <c r="C46" s="49">
        <v>520052</v>
      </c>
      <c r="D46" s="49" t="s">
        <v>2668</v>
      </c>
      <c r="E46" s="49" t="s">
        <v>2667</v>
      </c>
      <c r="F46" s="49">
        <v>0</v>
      </c>
      <c r="G46" s="49" t="s">
        <v>27</v>
      </c>
      <c r="H46" s="49" t="s">
        <v>2667</v>
      </c>
      <c r="I46" s="49">
        <v>0</v>
      </c>
    </row>
    <row r="47" spans="1:12" x14ac:dyDescent="0.35">
      <c r="A47" s="49" t="s">
        <v>12</v>
      </c>
      <c r="B47" s="49" t="s">
        <v>720</v>
      </c>
      <c r="C47" s="49">
        <v>520054</v>
      </c>
      <c r="D47" s="49" t="s">
        <v>960</v>
      </c>
      <c r="E47" s="49" t="s">
        <v>959</v>
      </c>
      <c r="F47" s="49">
        <v>525</v>
      </c>
      <c r="G47" s="49" t="s">
        <v>12</v>
      </c>
      <c r="H47" s="49" t="s">
        <v>959</v>
      </c>
      <c r="I47" s="49">
        <v>525</v>
      </c>
    </row>
    <row r="48" spans="1:12" x14ac:dyDescent="0.35">
      <c r="A48" s="49" t="s">
        <v>6</v>
      </c>
      <c r="B48" s="49">
        <v>60</v>
      </c>
      <c r="C48" s="49">
        <v>520055</v>
      </c>
      <c r="D48" s="49" t="s">
        <v>168</v>
      </c>
      <c r="E48" s="49" t="s">
        <v>167</v>
      </c>
      <c r="F48" s="49">
        <v>0</v>
      </c>
      <c r="G48" s="49" t="s">
        <v>6</v>
      </c>
      <c r="H48" s="49" t="s">
        <v>167</v>
      </c>
      <c r="I48" s="49">
        <v>0</v>
      </c>
    </row>
    <row r="49" spans="1:12" x14ac:dyDescent="0.35">
      <c r="A49" s="49" t="s">
        <v>18</v>
      </c>
      <c r="B49" s="49" t="s">
        <v>1475</v>
      </c>
      <c r="C49" s="49">
        <v>520056</v>
      </c>
      <c r="D49" s="49" t="s">
        <v>168</v>
      </c>
      <c r="E49" s="49" t="s">
        <v>1541</v>
      </c>
      <c r="F49" s="49">
        <v>324</v>
      </c>
      <c r="G49" s="49" t="s">
        <v>18</v>
      </c>
      <c r="H49" s="49" t="s">
        <v>1541</v>
      </c>
      <c r="I49" s="49">
        <v>324</v>
      </c>
    </row>
    <row r="50" spans="1:12" x14ac:dyDescent="0.35">
      <c r="A50" s="49" t="s">
        <v>12</v>
      </c>
      <c r="B50" s="49" t="s">
        <v>720</v>
      </c>
      <c r="C50" s="49">
        <v>520057</v>
      </c>
      <c r="D50" s="49" t="s">
        <v>958</v>
      </c>
      <c r="E50" s="49" t="s">
        <v>956</v>
      </c>
      <c r="F50" s="49" t="s">
        <v>957</v>
      </c>
      <c r="G50" s="49" t="s">
        <v>12</v>
      </c>
      <c r="H50" s="49" t="s">
        <v>956</v>
      </c>
      <c r="I50" s="49" t="s">
        <v>957</v>
      </c>
    </row>
    <row r="51" spans="1:12" x14ac:dyDescent="0.35">
      <c r="A51" s="49" t="s">
        <v>12</v>
      </c>
      <c r="B51" s="49">
        <v>76</v>
      </c>
      <c r="C51" s="49">
        <v>520058</v>
      </c>
      <c r="D51" s="49" t="s">
        <v>934</v>
      </c>
      <c r="E51" s="49" t="s">
        <v>932</v>
      </c>
      <c r="F51" s="49" t="s">
        <v>933</v>
      </c>
      <c r="G51" s="49" t="s">
        <v>12</v>
      </c>
      <c r="H51" s="49" t="s">
        <v>932</v>
      </c>
      <c r="I51" s="49" t="s">
        <v>933</v>
      </c>
    </row>
    <row r="52" spans="1:12" x14ac:dyDescent="0.35">
      <c r="A52" s="49" t="s">
        <v>6</v>
      </c>
      <c r="B52" s="49" t="s">
        <v>76</v>
      </c>
      <c r="C52" s="49">
        <v>520059</v>
      </c>
      <c r="D52" s="49" t="s">
        <v>166</v>
      </c>
      <c r="E52" s="49" t="s">
        <v>164</v>
      </c>
      <c r="F52" s="49" t="s">
        <v>165</v>
      </c>
      <c r="G52" s="49" t="s">
        <v>6</v>
      </c>
      <c r="H52" s="49" t="s">
        <v>164</v>
      </c>
      <c r="I52" s="49" t="s">
        <v>165</v>
      </c>
    </row>
    <row r="53" spans="1:12" x14ac:dyDescent="0.35">
      <c r="A53" s="49" t="s">
        <v>36</v>
      </c>
      <c r="B53" s="49">
        <v>37</v>
      </c>
      <c r="C53" s="49">
        <v>520060</v>
      </c>
      <c r="D53" s="49" t="s">
        <v>3066</v>
      </c>
      <c r="E53" s="49" t="s">
        <v>3064</v>
      </c>
      <c r="F53" s="49" t="s">
        <v>3065</v>
      </c>
      <c r="G53" s="49" t="s">
        <v>36</v>
      </c>
      <c r="H53" s="49" t="s">
        <v>3064</v>
      </c>
      <c r="I53" s="49" t="s">
        <v>3065</v>
      </c>
    </row>
    <row r="54" spans="1:12" x14ac:dyDescent="0.35">
      <c r="A54" s="49" t="s">
        <v>21</v>
      </c>
      <c r="B54" s="49" t="s">
        <v>1977</v>
      </c>
      <c r="C54" s="49">
        <v>520061</v>
      </c>
      <c r="D54" s="49" t="s">
        <v>577</v>
      </c>
      <c r="E54" s="49" t="s">
        <v>2247</v>
      </c>
      <c r="F54" s="49" t="s">
        <v>2248</v>
      </c>
      <c r="G54" s="49" t="s">
        <v>21</v>
      </c>
      <c r="H54" s="49" t="s">
        <v>2247</v>
      </c>
      <c r="I54" s="49" t="s">
        <v>2248</v>
      </c>
    </row>
    <row r="55" spans="1:12" x14ac:dyDescent="0.35">
      <c r="A55" s="49" t="s">
        <v>12</v>
      </c>
      <c r="B55" s="49" t="s">
        <v>708</v>
      </c>
      <c r="C55" s="49">
        <v>520062</v>
      </c>
      <c r="D55" s="49" t="s">
        <v>749</v>
      </c>
      <c r="E55" s="49">
        <v>0</v>
      </c>
      <c r="F55" s="49" t="s">
        <v>952</v>
      </c>
      <c r="G55" s="49" t="s">
        <v>12</v>
      </c>
      <c r="H55" s="49">
        <v>0</v>
      </c>
      <c r="I55" s="49" t="s">
        <v>952</v>
      </c>
    </row>
    <row r="56" spans="1:12" x14ac:dyDescent="0.35">
      <c r="A56" s="49" t="s">
        <v>17</v>
      </c>
      <c r="B56" s="49" t="s">
        <v>1336</v>
      </c>
      <c r="C56" s="49">
        <v>520063</v>
      </c>
      <c r="D56" s="49" t="s">
        <v>121</v>
      </c>
      <c r="E56" s="49">
        <v>135</v>
      </c>
      <c r="F56" s="49">
        <v>0</v>
      </c>
      <c r="G56" s="49" t="s">
        <v>17</v>
      </c>
      <c r="H56" s="49">
        <v>135</v>
      </c>
      <c r="I56" s="49">
        <v>0</v>
      </c>
    </row>
    <row r="57" spans="1:12" x14ac:dyDescent="0.35">
      <c r="A57" s="49" t="s">
        <v>8</v>
      </c>
      <c r="B57" s="49" t="s">
        <v>203</v>
      </c>
      <c r="C57" s="49">
        <v>520064</v>
      </c>
      <c r="D57" s="49" t="s">
        <v>289</v>
      </c>
      <c r="E57" s="49" t="s">
        <v>288</v>
      </c>
      <c r="F57" s="49">
        <v>0</v>
      </c>
      <c r="G57" s="49" t="s">
        <v>8</v>
      </c>
      <c r="H57" s="49" t="s">
        <v>288</v>
      </c>
      <c r="I57" s="49">
        <v>0</v>
      </c>
    </row>
    <row r="58" spans="1:12" x14ac:dyDescent="0.35">
      <c r="A58" s="49" t="s">
        <v>19</v>
      </c>
      <c r="B58" s="49" t="s">
        <v>1582</v>
      </c>
      <c r="C58" s="49">
        <v>520065</v>
      </c>
      <c r="D58" s="49" t="s">
        <v>1627</v>
      </c>
      <c r="E58" s="49" t="s">
        <v>1732</v>
      </c>
      <c r="F58" s="49" t="s">
        <v>1733</v>
      </c>
      <c r="G58" s="49" t="s">
        <v>19</v>
      </c>
      <c r="H58" s="49" t="s">
        <v>1732</v>
      </c>
      <c r="I58" s="49" t="s">
        <v>1733</v>
      </c>
    </row>
    <row r="59" spans="1:12" x14ac:dyDescent="0.35">
      <c r="A59" s="49" t="s">
        <v>21</v>
      </c>
      <c r="B59" s="49" t="s">
        <v>2245</v>
      </c>
      <c r="C59" s="49">
        <v>520066</v>
      </c>
      <c r="D59" s="49" t="s">
        <v>2246</v>
      </c>
      <c r="E59" s="49">
        <v>58</v>
      </c>
      <c r="F59" s="49">
        <v>420</v>
      </c>
      <c r="G59" s="49" t="s">
        <v>21</v>
      </c>
      <c r="H59" s="49">
        <v>58</v>
      </c>
      <c r="I59" s="49">
        <v>420</v>
      </c>
    </row>
    <row r="60" spans="1:12" x14ac:dyDescent="0.35">
      <c r="A60" s="49" t="s">
        <v>21</v>
      </c>
      <c r="B60" s="49" t="s">
        <v>1961</v>
      </c>
      <c r="C60" s="49">
        <v>520068</v>
      </c>
      <c r="D60" s="49" t="s">
        <v>2242</v>
      </c>
      <c r="E60" s="49">
        <v>25</v>
      </c>
      <c r="F60" s="49">
        <v>0</v>
      </c>
      <c r="G60" s="49" t="s">
        <v>21</v>
      </c>
      <c r="H60" s="49">
        <v>25</v>
      </c>
      <c r="I60" s="49">
        <v>0</v>
      </c>
    </row>
    <row r="61" spans="1:12" x14ac:dyDescent="0.35">
      <c r="A61" s="49" t="s">
        <v>31</v>
      </c>
      <c r="B61" s="49" t="s">
        <v>2778</v>
      </c>
      <c r="C61" s="49">
        <v>520069</v>
      </c>
      <c r="D61" s="49" t="s">
        <v>2823</v>
      </c>
      <c r="E61" s="49" t="s">
        <v>2822</v>
      </c>
      <c r="F61" s="49">
        <v>0</v>
      </c>
      <c r="G61" s="49" t="s">
        <v>31</v>
      </c>
      <c r="H61" s="49" t="s">
        <v>2822</v>
      </c>
      <c r="I61" s="49">
        <v>0</v>
      </c>
    </row>
    <row r="62" spans="1:12" x14ac:dyDescent="0.35">
      <c r="A62" s="49" t="s">
        <v>10</v>
      </c>
      <c r="B62" s="49" t="s">
        <v>416</v>
      </c>
      <c r="C62" s="49">
        <v>520070</v>
      </c>
      <c r="D62" s="49" t="s">
        <v>577</v>
      </c>
      <c r="E62" s="49" t="s">
        <v>576</v>
      </c>
      <c r="F62" s="49">
        <v>0</v>
      </c>
      <c r="G62" s="49" t="s">
        <v>10</v>
      </c>
      <c r="H62" s="49" t="s">
        <v>576</v>
      </c>
      <c r="I62" s="49">
        <v>0</v>
      </c>
    </row>
    <row r="63" spans="1:12" x14ac:dyDescent="0.35">
      <c r="A63" s="49" t="s">
        <v>14</v>
      </c>
      <c r="B63" s="49" t="s">
        <v>1046</v>
      </c>
      <c r="C63" s="49">
        <v>520071</v>
      </c>
      <c r="D63" s="49" t="s">
        <v>1068</v>
      </c>
      <c r="E63" s="49" t="s">
        <v>1066</v>
      </c>
      <c r="F63" s="49" t="s">
        <v>1067</v>
      </c>
      <c r="G63" s="49" t="s">
        <v>14</v>
      </c>
      <c r="H63" s="49" t="s">
        <v>1066</v>
      </c>
      <c r="I63" s="49" t="s">
        <v>1067</v>
      </c>
    </row>
    <row r="64" spans="1:12" x14ac:dyDescent="0.35">
      <c r="A64" s="49" t="s">
        <v>41</v>
      </c>
      <c r="B64" s="49" t="s">
        <v>3584</v>
      </c>
      <c r="C64" s="49">
        <v>520073</v>
      </c>
      <c r="D64" s="49" t="s">
        <v>3590</v>
      </c>
      <c r="E64" s="49" t="s">
        <v>3588</v>
      </c>
      <c r="F64" s="49" t="s">
        <v>3589</v>
      </c>
      <c r="G64" s="49" t="s">
        <v>18</v>
      </c>
      <c r="H64" s="49" t="s">
        <v>3591</v>
      </c>
      <c r="I64" s="49" t="s">
        <v>3592</v>
      </c>
      <c r="J64" s="49" t="s">
        <v>41</v>
      </c>
      <c r="K64" s="49" t="s">
        <v>3635</v>
      </c>
      <c r="L64" s="49" t="s">
        <v>3636</v>
      </c>
    </row>
    <row r="65" spans="1:12" x14ac:dyDescent="0.35">
      <c r="A65" s="49" t="s">
        <v>21</v>
      </c>
      <c r="B65" s="49" t="s">
        <v>1945</v>
      </c>
      <c r="C65" s="49">
        <v>520075</v>
      </c>
      <c r="D65" s="49" t="s">
        <v>2241</v>
      </c>
      <c r="E65" s="49" t="s">
        <v>2239</v>
      </c>
      <c r="F65" s="49" t="s">
        <v>2240</v>
      </c>
      <c r="G65" s="49" t="s">
        <v>21</v>
      </c>
      <c r="H65" s="49" t="s">
        <v>2239</v>
      </c>
      <c r="I65" s="49" t="s">
        <v>2240</v>
      </c>
    </row>
    <row r="66" spans="1:12" x14ac:dyDescent="0.35">
      <c r="A66" s="49" t="s">
        <v>42</v>
      </c>
      <c r="B66" s="49" t="s">
        <v>3655</v>
      </c>
      <c r="C66" s="49">
        <v>520076</v>
      </c>
      <c r="D66" s="49" t="s">
        <v>3666</v>
      </c>
      <c r="E66" s="49" t="s">
        <v>3664</v>
      </c>
      <c r="F66" s="49" t="s">
        <v>3665</v>
      </c>
      <c r="G66" s="49" t="s">
        <v>41</v>
      </c>
      <c r="H66" s="49" t="s">
        <v>3667</v>
      </c>
      <c r="I66" s="49" t="s">
        <v>3157</v>
      </c>
      <c r="J66" s="49" t="s">
        <v>42</v>
      </c>
      <c r="K66" s="49" t="s">
        <v>420</v>
      </c>
      <c r="L66" s="49" t="s">
        <v>3794</v>
      </c>
    </row>
    <row r="67" spans="1:12" x14ac:dyDescent="0.35">
      <c r="A67" s="49" t="s">
        <v>26</v>
      </c>
      <c r="B67" s="49" t="s">
        <v>2520</v>
      </c>
      <c r="C67" s="49">
        <v>520077</v>
      </c>
      <c r="D67" s="49" t="s">
        <v>2550</v>
      </c>
      <c r="E67" s="49" t="s">
        <v>2578</v>
      </c>
      <c r="F67" s="49" t="s">
        <v>2579</v>
      </c>
      <c r="G67" s="49" t="s">
        <v>26</v>
      </c>
      <c r="H67" s="49" t="s">
        <v>2578</v>
      </c>
      <c r="I67" s="49" t="s">
        <v>2579</v>
      </c>
    </row>
    <row r="68" spans="1:12" x14ac:dyDescent="0.35">
      <c r="A68" s="49" t="s">
        <v>24</v>
      </c>
      <c r="B68" s="49" t="s">
        <v>2375</v>
      </c>
      <c r="C68" s="49">
        <v>520080</v>
      </c>
      <c r="D68" s="49" t="s">
        <v>2296</v>
      </c>
      <c r="E68" s="49" t="s">
        <v>2432</v>
      </c>
      <c r="F68" s="49">
        <v>0</v>
      </c>
      <c r="G68" s="49" t="s">
        <v>24</v>
      </c>
      <c r="H68" s="49" t="s">
        <v>2432</v>
      </c>
      <c r="I68" s="49">
        <v>0</v>
      </c>
    </row>
    <row r="69" spans="1:12" x14ac:dyDescent="0.35">
      <c r="A69" s="49" t="s">
        <v>26</v>
      </c>
      <c r="B69" s="49" t="s">
        <v>2533</v>
      </c>
      <c r="C69" s="49">
        <v>520081</v>
      </c>
      <c r="D69" s="49" t="s">
        <v>2605</v>
      </c>
      <c r="E69" s="49" t="s">
        <v>2604</v>
      </c>
      <c r="F69" s="49">
        <v>0</v>
      </c>
      <c r="G69" s="49" t="s">
        <v>26</v>
      </c>
      <c r="H69" s="49" t="s">
        <v>2604</v>
      </c>
      <c r="I69" s="49">
        <v>0</v>
      </c>
    </row>
    <row r="70" spans="1:12" x14ac:dyDescent="0.35">
      <c r="A70" s="49" t="s">
        <v>37</v>
      </c>
      <c r="B70" s="49" t="s">
        <v>3130</v>
      </c>
      <c r="C70" s="49">
        <v>520082</v>
      </c>
      <c r="D70" s="49" t="s">
        <v>3107</v>
      </c>
      <c r="E70" s="49" t="s">
        <v>3216</v>
      </c>
      <c r="F70" s="49" t="s">
        <v>3217</v>
      </c>
      <c r="G70" s="49" t="s">
        <v>37</v>
      </c>
      <c r="H70" s="49" t="s">
        <v>3216</v>
      </c>
      <c r="I70" s="49" t="s">
        <v>3217</v>
      </c>
    </row>
    <row r="71" spans="1:12" x14ac:dyDescent="0.35">
      <c r="A71" s="49" t="s">
        <v>42</v>
      </c>
      <c r="B71" s="49" t="s">
        <v>3715</v>
      </c>
      <c r="C71" s="49">
        <v>520083</v>
      </c>
      <c r="D71" s="49" t="s">
        <v>1131</v>
      </c>
      <c r="E71" s="49" t="s">
        <v>3787</v>
      </c>
      <c r="F71" s="49">
        <v>0</v>
      </c>
      <c r="G71" s="49" t="s">
        <v>42</v>
      </c>
      <c r="H71" s="49" t="s">
        <v>3787</v>
      </c>
      <c r="I71" s="49">
        <v>0</v>
      </c>
    </row>
    <row r="72" spans="1:12" x14ac:dyDescent="0.35">
      <c r="A72" s="49" t="s">
        <v>31</v>
      </c>
      <c r="B72" s="49" t="s">
        <v>2768</v>
      </c>
      <c r="C72" s="49">
        <v>520084</v>
      </c>
      <c r="D72" s="49" t="s">
        <v>2852</v>
      </c>
      <c r="E72" s="49" t="s">
        <v>392</v>
      </c>
      <c r="F72" s="49" t="s">
        <v>2851</v>
      </c>
      <c r="G72" s="49" t="s">
        <v>31</v>
      </c>
      <c r="H72" s="49" t="s">
        <v>392</v>
      </c>
      <c r="I72" s="49" t="s">
        <v>2851</v>
      </c>
    </row>
    <row r="73" spans="1:12" x14ac:dyDescent="0.35">
      <c r="A73" s="49" t="s">
        <v>24</v>
      </c>
      <c r="B73" s="49" t="s">
        <v>2365</v>
      </c>
      <c r="C73" s="49">
        <v>520085</v>
      </c>
      <c r="D73" s="49" t="s">
        <v>2300</v>
      </c>
      <c r="E73" s="49">
        <v>219</v>
      </c>
      <c r="F73" s="49">
        <v>0</v>
      </c>
      <c r="G73" s="49" t="s">
        <v>24</v>
      </c>
      <c r="H73" s="49">
        <v>219</v>
      </c>
      <c r="I73" s="49">
        <v>0</v>
      </c>
    </row>
    <row r="74" spans="1:12" x14ac:dyDescent="0.35">
      <c r="A74" s="49" t="s">
        <v>24</v>
      </c>
      <c r="B74" s="49" t="s">
        <v>2375</v>
      </c>
      <c r="C74" s="49">
        <v>520086</v>
      </c>
      <c r="D74" s="49" t="s">
        <v>2378</v>
      </c>
      <c r="E74" s="49" t="s">
        <v>2431</v>
      </c>
      <c r="F74" s="49">
        <v>0</v>
      </c>
      <c r="G74" s="49" t="s">
        <v>24</v>
      </c>
      <c r="H74" s="49" t="s">
        <v>2431</v>
      </c>
      <c r="I74" s="49">
        <v>0</v>
      </c>
    </row>
    <row r="75" spans="1:12" x14ac:dyDescent="0.35">
      <c r="A75" s="49" t="s">
        <v>20</v>
      </c>
      <c r="B75" s="49" t="s">
        <v>1747</v>
      </c>
      <c r="C75" s="49">
        <v>520087</v>
      </c>
      <c r="D75" s="49" t="s">
        <v>1754</v>
      </c>
      <c r="E75" s="49" t="s">
        <v>1753</v>
      </c>
      <c r="F75" s="49">
        <v>664</v>
      </c>
      <c r="G75" s="49" t="s">
        <v>16</v>
      </c>
      <c r="H75" s="49" t="s">
        <v>1755</v>
      </c>
      <c r="I75" s="49">
        <v>253</v>
      </c>
      <c r="J75" s="49" t="s">
        <v>20</v>
      </c>
      <c r="K75" s="49">
        <v>157</v>
      </c>
      <c r="L75" s="49">
        <v>411</v>
      </c>
    </row>
    <row r="76" spans="1:12" x14ac:dyDescent="0.35">
      <c r="A76" s="49" t="s">
        <v>33</v>
      </c>
      <c r="B76" s="49">
        <v>36</v>
      </c>
      <c r="C76" s="49">
        <v>520088</v>
      </c>
      <c r="D76" s="49" t="s">
        <v>2926</v>
      </c>
      <c r="E76" s="49" t="s">
        <v>2973</v>
      </c>
      <c r="F76" s="49">
        <v>0</v>
      </c>
      <c r="G76" s="49" t="s">
        <v>33</v>
      </c>
      <c r="H76" s="49" t="s">
        <v>2973</v>
      </c>
      <c r="I76" s="49">
        <v>0</v>
      </c>
    </row>
    <row r="77" spans="1:12" x14ac:dyDescent="0.35">
      <c r="A77" s="49" t="s">
        <v>19</v>
      </c>
      <c r="B77" s="49">
        <v>94</v>
      </c>
      <c r="C77" s="49">
        <v>520090</v>
      </c>
      <c r="D77" s="49" t="s">
        <v>1743</v>
      </c>
      <c r="E77" s="49" t="s">
        <v>1741</v>
      </c>
      <c r="F77" s="49" t="s">
        <v>1742</v>
      </c>
      <c r="G77" s="49" t="s">
        <v>19</v>
      </c>
      <c r="H77" s="49" t="s">
        <v>1741</v>
      </c>
      <c r="I77" s="49" t="s">
        <v>1742</v>
      </c>
    </row>
    <row r="78" spans="1:12" x14ac:dyDescent="0.35">
      <c r="A78" s="49" t="s">
        <v>13</v>
      </c>
      <c r="B78" s="49">
        <v>38</v>
      </c>
      <c r="C78" s="49">
        <v>520091</v>
      </c>
      <c r="D78" s="49" t="s">
        <v>1027</v>
      </c>
      <c r="E78" s="49" t="s">
        <v>1025</v>
      </c>
      <c r="F78" s="49" t="s">
        <v>1026</v>
      </c>
      <c r="G78" s="49" t="s">
        <v>13</v>
      </c>
      <c r="H78" s="49" t="s">
        <v>1025</v>
      </c>
      <c r="I78" s="49" t="s">
        <v>1026</v>
      </c>
    </row>
    <row r="79" spans="1:12" x14ac:dyDescent="0.35">
      <c r="A79" s="49" t="s">
        <v>36</v>
      </c>
      <c r="B79" s="49">
        <v>37</v>
      </c>
      <c r="C79" s="49">
        <v>520092</v>
      </c>
      <c r="D79" s="49" t="s">
        <v>3063</v>
      </c>
      <c r="E79" s="49" t="s">
        <v>61</v>
      </c>
      <c r="F79" s="49" t="s">
        <v>3062</v>
      </c>
      <c r="G79" s="49" t="s">
        <v>36</v>
      </c>
      <c r="H79" s="49" t="s">
        <v>61</v>
      </c>
      <c r="I79" s="49" t="s">
        <v>3062</v>
      </c>
    </row>
    <row r="80" spans="1:12" x14ac:dyDescent="0.35">
      <c r="A80" s="49" t="s">
        <v>9</v>
      </c>
      <c r="B80" s="49" t="s">
        <v>295</v>
      </c>
      <c r="C80" s="49">
        <v>520093</v>
      </c>
      <c r="D80" s="49" t="s">
        <v>350</v>
      </c>
      <c r="E80" s="49" t="s">
        <v>348</v>
      </c>
      <c r="F80" s="49" t="s">
        <v>349</v>
      </c>
      <c r="G80" s="49" t="s">
        <v>9</v>
      </c>
      <c r="H80" s="49" t="s">
        <v>348</v>
      </c>
      <c r="I80" s="49" t="s">
        <v>349</v>
      </c>
    </row>
    <row r="81" spans="1:15" x14ac:dyDescent="0.35">
      <c r="A81" s="49" t="s">
        <v>37</v>
      </c>
      <c r="B81" s="49" t="s">
        <v>2998</v>
      </c>
      <c r="C81" s="49">
        <v>520094</v>
      </c>
      <c r="D81" s="49" t="s">
        <v>3110</v>
      </c>
      <c r="E81" s="49" t="s">
        <v>3108</v>
      </c>
      <c r="F81" s="49" t="s">
        <v>3109</v>
      </c>
      <c r="G81" s="49" t="s">
        <v>35</v>
      </c>
      <c r="H81" s="49" t="s">
        <v>3111</v>
      </c>
      <c r="I81" s="49">
        <v>17</v>
      </c>
      <c r="J81" s="49" t="s">
        <v>37</v>
      </c>
      <c r="K81" s="49" t="s">
        <v>3231</v>
      </c>
      <c r="L81" s="49">
        <v>302</v>
      </c>
      <c r="M81" s="49" t="s">
        <v>38</v>
      </c>
      <c r="N81" s="49" t="s">
        <v>3265</v>
      </c>
      <c r="O81" s="49" t="s">
        <v>3266</v>
      </c>
    </row>
    <row r="82" spans="1:15" x14ac:dyDescent="0.35">
      <c r="A82" s="49" t="s">
        <v>42</v>
      </c>
      <c r="B82" s="49" t="s">
        <v>3637</v>
      </c>
      <c r="C82" s="49">
        <v>520095</v>
      </c>
      <c r="D82" s="49" t="s">
        <v>3412</v>
      </c>
      <c r="E82" s="49" t="s">
        <v>3786</v>
      </c>
      <c r="F82" s="49">
        <v>0</v>
      </c>
      <c r="G82" s="49" t="s">
        <v>42</v>
      </c>
      <c r="H82" s="49" t="s">
        <v>3786</v>
      </c>
      <c r="I82" s="49">
        <v>0</v>
      </c>
    </row>
    <row r="83" spans="1:15" x14ac:dyDescent="0.35">
      <c r="A83" s="49" t="s">
        <v>16</v>
      </c>
      <c r="B83" s="49" t="s">
        <v>1234</v>
      </c>
      <c r="C83" s="49">
        <v>520096</v>
      </c>
      <c r="D83" s="49" t="s">
        <v>1209</v>
      </c>
      <c r="E83" s="49" t="s">
        <v>1319</v>
      </c>
      <c r="F83" s="49">
        <v>0</v>
      </c>
      <c r="G83" s="49" t="s">
        <v>16</v>
      </c>
      <c r="H83" s="49" t="s">
        <v>1319</v>
      </c>
      <c r="I83" s="49">
        <v>0</v>
      </c>
    </row>
    <row r="84" spans="1:15" x14ac:dyDescent="0.35">
      <c r="A84" s="49" t="s">
        <v>19</v>
      </c>
      <c r="B84" s="49" t="s">
        <v>1582</v>
      </c>
      <c r="C84" s="49">
        <v>520097</v>
      </c>
      <c r="D84" s="49" t="s">
        <v>1614</v>
      </c>
      <c r="E84" s="49" t="s">
        <v>1731</v>
      </c>
      <c r="F84" s="49">
        <v>49</v>
      </c>
      <c r="G84" s="49" t="s">
        <v>19</v>
      </c>
      <c r="H84" s="49" t="s">
        <v>1731</v>
      </c>
      <c r="I84" s="49">
        <v>49</v>
      </c>
    </row>
    <row r="85" spans="1:15" x14ac:dyDescent="0.35">
      <c r="A85" s="49" t="s">
        <v>37</v>
      </c>
      <c r="B85" s="49" t="s">
        <v>3130</v>
      </c>
      <c r="C85" s="49">
        <v>520098</v>
      </c>
      <c r="D85" s="49" t="s">
        <v>3050</v>
      </c>
      <c r="E85" s="49" t="s">
        <v>3214</v>
      </c>
      <c r="F85" s="49" t="s">
        <v>3215</v>
      </c>
      <c r="G85" s="49" t="s">
        <v>37</v>
      </c>
      <c r="H85" s="49" t="s">
        <v>3214</v>
      </c>
      <c r="I85" s="49" t="s">
        <v>3215</v>
      </c>
    </row>
    <row r="86" spans="1:15" x14ac:dyDescent="0.35">
      <c r="A86" s="49" t="s">
        <v>12</v>
      </c>
      <c r="B86" s="49" t="s">
        <v>677</v>
      </c>
      <c r="C86" s="49">
        <v>520100</v>
      </c>
      <c r="D86" s="49" t="s">
        <v>951</v>
      </c>
      <c r="E86" s="49" t="s">
        <v>949</v>
      </c>
      <c r="F86" s="49" t="s">
        <v>950</v>
      </c>
      <c r="G86" s="49" t="s">
        <v>12</v>
      </c>
      <c r="H86" s="49" t="s">
        <v>949</v>
      </c>
      <c r="I86" s="49" t="s">
        <v>950</v>
      </c>
    </row>
    <row r="87" spans="1:15" x14ac:dyDescent="0.35">
      <c r="A87" s="49" t="s">
        <v>16</v>
      </c>
      <c r="B87" s="49" t="s">
        <v>1213</v>
      </c>
      <c r="C87" s="49">
        <v>520101</v>
      </c>
      <c r="D87" s="49" t="s">
        <v>1318</v>
      </c>
      <c r="E87" s="49" t="s">
        <v>1316</v>
      </c>
      <c r="F87" s="49" t="s">
        <v>1317</v>
      </c>
      <c r="G87" s="49" t="s">
        <v>16</v>
      </c>
      <c r="H87" s="49" t="s">
        <v>1316</v>
      </c>
      <c r="I87" s="49" t="s">
        <v>1317</v>
      </c>
    </row>
    <row r="88" spans="1:15" x14ac:dyDescent="0.35">
      <c r="A88" s="49" t="s">
        <v>42</v>
      </c>
      <c r="B88" s="49" t="s">
        <v>3653</v>
      </c>
      <c r="C88" s="49">
        <v>520102</v>
      </c>
      <c r="D88" s="49" t="s">
        <v>670</v>
      </c>
      <c r="E88" s="49" t="s">
        <v>3785</v>
      </c>
      <c r="F88" s="49">
        <v>0</v>
      </c>
      <c r="G88" s="49" t="s">
        <v>42</v>
      </c>
      <c r="H88" s="49" t="s">
        <v>3785</v>
      </c>
      <c r="I88" s="49">
        <v>0</v>
      </c>
    </row>
    <row r="89" spans="1:15" x14ac:dyDescent="0.35">
      <c r="A89" s="49" t="s">
        <v>17</v>
      </c>
      <c r="B89" s="49" t="s">
        <v>1356</v>
      </c>
      <c r="C89" s="49">
        <v>520104</v>
      </c>
      <c r="D89" s="49" t="s">
        <v>1453</v>
      </c>
      <c r="E89" s="49" t="s">
        <v>1452</v>
      </c>
      <c r="F89" s="49">
        <v>0</v>
      </c>
      <c r="G89" s="49" t="s">
        <v>17</v>
      </c>
      <c r="H89" s="49" t="s">
        <v>1452</v>
      </c>
      <c r="I89" s="49">
        <v>0</v>
      </c>
    </row>
    <row r="90" spans="1:15" x14ac:dyDescent="0.35">
      <c r="A90" s="49" t="s">
        <v>19</v>
      </c>
      <c r="B90" s="49" t="s">
        <v>1619</v>
      </c>
      <c r="C90" s="49">
        <v>520105</v>
      </c>
      <c r="D90" s="49" t="s">
        <v>1730</v>
      </c>
      <c r="E90" s="49" t="s">
        <v>1728</v>
      </c>
      <c r="F90" s="49" t="s">
        <v>1729</v>
      </c>
      <c r="G90" s="49" t="s">
        <v>19</v>
      </c>
      <c r="H90" s="49" t="s">
        <v>1728</v>
      </c>
      <c r="I90" s="49" t="s">
        <v>1729</v>
      </c>
    </row>
    <row r="91" spans="1:15" x14ac:dyDescent="0.35">
      <c r="A91" s="49" t="s">
        <v>40</v>
      </c>
      <c r="B91" s="49" t="s">
        <v>3402</v>
      </c>
      <c r="C91" s="49">
        <v>520106</v>
      </c>
      <c r="D91" s="49" t="s">
        <v>3565</v>
      </c>
      <c r="E91" s="49" t="s">
        <v>3563</v>
      </c>
      <c r="F91" s="49" t="s">
        <v>3564</v>
      </c>
      <c r="G91" s="49" t="s">
        <v>40</v>
      </c>
      <c r="H91" s="49" t="s">
        <v>3563</v>
      </c>
      <c r="I91" s="49" t="s">
        <v>3564</v>
      </c>
    </row>
    <row r="92" spans="1:15" x14ac:dyDescent="0.35">
      <c r="A92" s="49" t="s">
        <v>6</v>
      </c>
      <c r="B92" s="49" t="s">
        <v>102</v>
      </c>
      <c r="C92" s="49">
        <v>520107</v>
      </c>
      <c r="D92" s="49" t="s">
        <v>163</v>
      </c>
      <c r="E92" s="49" t="s">
        <v>161</v>
      </c>
      <c r="F92" s="49" t="s">
        <v>162</v>
      </c>
      <c r="G92" s="49" t="s">
        <v>6</v>
      </c>
      <c r="H92" s="49" t="s">
        <v>161</v>
      </c>
      <c r="I92" s="49" t="s">
        <v>162</v>
      </c>
    </row>
    <row r="93" spans="1:15" x14ac:dyDescent="0.35">
      <c r="A93" s="49" t="s">
        <v>15</v>
      </c>
      <c r="B93" s="49" t="s">
        <v>1074</v>
      </c>
      <c r="C93" s="49">
        <v>520108</v>
      </c>
      <c r="D93" s="49" t="s">
        <v>1088</v>
      </c>
      <c r="E93" s="49">
        <v>400</v>
      </c>
      <c r="F93" s="49">
        <v>82</v>
      </c>
      <c r="G93" s="49" t="s">
        <v>15</v>
      </c>
      <c r="H93" s="49">
        <v>400</v>
      </c>
      <c r="I93" s="49">
        <v>82</v>
      </c>
    </row>
    <row r="94" spans="1:15" x14ac:dyDescent="0.35">
      <c r="A94" s="49" t="s">
        <v>12</v>
      </c>
      <c r="B94" s="49">
        <v>56</v>
      </c>
      <c r="C94" s="49">
        <v>520109</v>
      </c>
      <c r="D94" s="49" t="s">
        <v>928</v>
      </c>
      <c r="E94" s="49" t="s">
        <v>927</v>
      </c>
      <c r="F94" s="49">
        <v>0</v>
      </c>
      <c r="G94" s="49" t="s">
        <v>12</v>
      </c>
      <c r="H94" s="49" t="s">
        <v>927</v>
      </c>
      <c r="I94" s="49">
        <v>0</v>
      </c>
    </row>
    <row r="95" spans="1:15" x14ac:dyDescent="0.35">
      <c r="A95" s="49" t="s">
        <v>10</v>
      </c>
      <c r="B95" s="49" t="s">
        <v>402</v>
      </c>
      <c r="C95" s="49">
        <v>520113</v>
      </c>
      <c r="D95" s="49" t="s">
        <v>405</v>
      </c>
      <c r="E95" s="49" t="s">
        <v>574</v>
      </c>
      <c r="F95" s="49" t="s">
        <v>575</v>
      </c>
      <c r="G95" s="49" t="s">
        <v>10</v>
      </c>
      <c r="H95" s="49" t="s">
        <v>574</v>
      </c>
      <c r="I95" s="49" t="s">
        <v>575</v>
      </c>
    </row>
    <row r="96" spans="1:15" x14ac:dyDescent="0.35">
      <c r="A96" s="49" t="s">
        <v>32</v>
      </c>
      <c r="B96" s="49" t="s">
        <v>2890</v>
      </c>
      <c r="C96" s="49">
        <v>520115</v>
      </c>
      <c r="D96" s="49" t="s">
        <v>2907</v>
      </c>
      <c r="E96" s="49" t="s">
        <v>2923</v>
      </c>
      <c r="F96" s="49">
        <v>0</v>
      </c>
      <c r="G96" s="49" t="s">
        <v>32</v>
      </c>
      <c r="H96" s="49" t="s">
        <v>2923</v>
      </c>
      <c r="I96" s="49">
        <v>0</v>
      </c>
    </row>
    <row r="97" spans="1:9" x14ac:dyDescent="0.35">
      <c r="A97" s="49" t="s">
        <v>15</v>
      </c>
      <c r="B97" s="49" t="s">
        <v>1079</v>
      </c>
      <c r="C97" s="49">
        <v>520117</v>
      </c>
      <c r="D97" s="49" t="s">
        <v>1170</v>
      </c>
      <c r="E97" s="49" t="s">
        <v>1168</v>
      </c>
      <c r="F97" s="49" t="s">
        <v>1169</v>
      </c>
      <c r="G97" s="49" t="s">
        <v>15</v>
      </c>
      <c r="H97" s="49" t="s">
        <v>1168</v>
      </c>
      <c r="I97" s="49" t="s">
        <v>1169</v>
      </c>
    </row>
    <row r="98" spans="1:9" x14ac:dyDescent="0.35">
      <c r="A98" s="49" t="s">
        <v>42</v>
      </c>
      <c r="B98" s="49" t="s">
        <v>3670</v>
      </c>
      <c r="C98" s="49">
        <v>520118</v>
      </c>
      <c r="D98" s="49" t="s">
        <v>3784</v>
      </c>
      <c r="E98" s="49" t="s">
        <v>3782</v>
      </c>
      <c r="F98" s="49" t="s">
        <v>3783</v>
      </c>
      <c r="G98" s="49" t="s">
        <v>42</v>
      </c>
      <c r="H98" s="49" t="s">
        <v>3782</v>
      </c>
      <c r="I98" s="49" t="s">
        <v>3783</v>
      </c>
    </row>
    <row r="99" spans="1:9" x14ac:dyDescent="0.35">
      <c r="A99" s="49" t="s">
        <v>38</v>
      </c>
      <c r="B99" s="49">
        <v>51</v>
      </c>
      <c r="C99" s="49">
        <v>520119</v>
      </c>
      <c r="D99" s="49" t="s">
        <v>3300</v>
      </c>
      <c r="E99" s="49" t="s">
        <v>3298</v>
      </c>
      <c r="F99" s="49" t="s">
        <v>3299</v>
      </c>
      <c r="G99" s="49" t="s">
        <v>38</v>
      </c>
      <c r="H99" s="49" t="s">
        <v>3298</v>
      </c>
      <c r="I99" s="49" t="s">
        <v>3299</v>
      </c>
    </row>
    <row r="100" spans="1:9" x14ac:dyDescent="0.35">
      <c r="A100" s="49" t="s">
        <v>12</v>
      </c>
      <c r="B100" s="49" t="s">
        <v>677</v>
      </c>
      <c r="C100" s="49">
        <v>520120</v>
      </c>
      <c r="D100" s="49" t="s">
        <v>842</v>
      </c>
      <c r="E100" s="49" t="s">
        <v>926</v>
      </c>
      <c r="F100" s="49">
        <v>0</v>
      </c>
      <c r="G100" s="49" t="s">
        <v>12</v>
      </c>
      <c r="H100" s="49" t="s">
        <v>926</v>
      </c>
      <c r="I100" s="49">
        <v>0</v>
      </c>
    </row>
    <row r="101" spans="1:9" x14ac:dyDescent="0.35">
      <c r="A101" s="49" t="s">
        <v>19</v>
      </c>
      <c r="B101" s="49" t="s">
        <v>1637</v>
      </c>
      <c r="C101" s="49">
        <v>520121</v>
      </c>
      <c r="D101" s="49" t="s">
        <v>1727</v>
      </c>
      <c r="E101" s="49" t="s">
        <v>1726</v>
      </c>
      <c r="F101" s="49">
        <v>0</v>
      </c>
      <c r="G101" s="49" t="s">
        <v>19</v>
      </c>
      <c r="H101" s="49" t="s">
        <v>1726</v>
      </c>
      <c r="I101" s="49">
        <v>0</v>
      </c>
    </row>
    <row r="102" spans="1:9" x14ac:dyDescent="0.35">
      <c r="A102" s="49" t="s">
        <v>19</v>
      </c>
      <c r="B102" s="49">
        <v>94</v>
      </c>
      <c r="C102" s="49">
        <v>520122</v>
      </c>
      <c r="D102" s="49" t="s">
        <v>1740</v>
      </c>
      <c r="E102" s="49" t="s">
        <v>1738</v>
      </c>
      <c r="F102" s="49" t="s">
        <v>1739</v>
      </c>
      <c r="G102" s="49" t="s">
        <v>19</v>
      </c>
      <c r="H102" s="49" t="s">
        <v>1738</v>
      </c>
      <c r="I102" s="49" t="s">
        <v>1739</v>
      </c>
    </row>
    <row r="103" spans="1:9" x14ac:dyDescent="0.35">
      <c r="A103" s="49" t="s">
        <v>21</v>
      </c>
      <c r="B103" s="49" t="s">
        <v>1999</v>
      </c>
      <c r="C103" s="49">
        <v>520123</v>
      </c>
      <c r="D103" s="49" t="s">
        <v>2213</v>
      </c>
      <c r="E103" s="49" t="s">
        <v>1488</v>
      </c>
      <c r="F103" s="49" t="s">
        <v>2212</v>
      </c>
      <c r="G103" s="49" t="s">
        <v>21</v>
      </c>
      <c r="H103" s="49" t="s">
        <v>1488</v>
      </c>
      <c r="I103" s="49" t="s">
        <v>2212</v>
      </c>
    </row>
    <row r="104" spans="1:9" x14ac:dyDescent="0.35">
      <c r="A104" s="49" t="s">
        <v>12</v>
      </c>
      <c r="B104" s="49" t="s">
        <v>909</v>
      </c>
      <c r="C104" s="49">
        <v>520124</v>
      </c>
      <c r="D104" s="49" t="s">
        <v>925</v>
      </c>
      <c r="E104" s="49" t="s">
        <v>942</v>
      </c>
      <c r="F104" s="49" t="s">
        <v>943</v>
      </c>
      <c r="G104" s="49" t="s">
        <v>12</v>
      </c>
      <c r="H104" s="49" t="s">
        <v>942</v>
      </c>
      <c r="I104" s="49" t="s">
        <v>943</v>
      </c>
    </row>
    <row r="105" spans="1:9" x14ac:dyDescent="0.35">
      <c r="A105" s="49" t="s">
        <v>42</v>
      </c>
      <c r="B105" s="49" t="s">
        <v>3675</v>
      </c>
      <c r="C105" s="49">
        <v>520125</v>
      </c>
      <c r="D105" s="49" t="s">
        <v>3781</v>
      </c>
      <c r="E105" s="49" t="s">
        <v>3779</v>
      </c>
      <c r="F105" s="49" t="s">
        <v>3780</v>
      </c>
      <c r="G105" s="49" t="s">
        <v>42</v>
      </c>
      <c r="H105" s="49" t="s">
        <v>3779</v>
      </c>
      <c r="I105" s="49" t="s">
        <v>3780</v>
      </c>
    </row>
    <row r="106" spans="1:9" x14ac:dyDescent="0.35">
      <c r="A106" s="49" t="s">
        <v>19</v>
      </c>
      <c r="B106" s="49" t="s">
        <v>1637</v>
      </c>
      <c r="C106" s="49">
        <v>520126</v>
      </c>
      <c r="D106" s="49" t="s">
        <v>1737</v>
      </c>
      <c r="E106" s="49" t="s">
        <v>1735</v>
      </c>
      <c r="F106" s="49" t="s">
        <v>1736</v>
      </c>
      <c r="G106" s="49" t="s">
        <v>19</v>
      </c>
      <c r="H106" s="49" t="s">
        <v>1735</v>
      </c>
      <c r="I106" s="49" t="s">
        <v>1736</v>
      </c>
    </row>
    <row r="107" spans="1:9" x14ac:dyDescent="0.35">
      <c r="A107" s="49" t="s">
        <v>13</v>
      </c>
      <c r="B107" s="49" t="s">
        <v>953</v>
      </c>
      <c r="C107" s="49">
        <v>520127</v>
      </c>
      <c r="D107" s="49" t="s">
        <v>1024</v>
      </c>
      <c r="E107" s="49" t="s">
        <v>1022</v>
      </c>
      <c r="F107" s="49" t="s">
        <v>1023</v>
      </c>
      <c r="G107" s="49" t="s">
        <v>13</v>
      </c>
      <c r="H107" s="49" t="s">
        <v>1022</v>
      </c>
      <c r="I107" s="49" t="s">
        <v>1023</v>
      </c>
    </row>
    <row r="108" spans="1:9" x14ac:dyDescent="0.35">
      <c r="A108" s="49" t="s">
        <v>33</v>
      </c>
      <c r="B108" s="49">
        <v>36</v>
      </c>
      <c r="C108" s="49">
        <v>520128</v>
      </c>
      <c r="D108" s="49" t="s">
        <v>2972</v>
      </c>
      <c r="E108" s="49" t="s">
        <v>2971</v>
      </c>
      <c r="F108" s="49">
        <v>0</v>
      </c>
      <c r="G108" s="49" t="s">
        <v>33</v>
      </c>
      <c r="H108" s="49" t="s">
        <v>2971</v>
      </c>
      <c r="I108" s="49">
        <v>0</v>
      </c>
    </row>
    <row r="109" spans="1:9" x14ac:dyDescent="0.35">
      <c r="A109" s="49" t="s">
        <v>41</v>
      </c>
      <c r="B109" s="49" t="s">
        <v>3567</v>
      </c>
      <c r="C109" s="49">
        <v>520129</v>
      </c>
      <c r="D109" s="49" t="s">
        <v>3662</v>
      </c>
      <c r="E109" s="49" t="s">
        <v>3660</v>
      </c>
      <c r="F109" s="49" t="s">
        <v>3661</v>
      </c>
      <c r="G109" s="49" t="s">
        <v>41</v>
      </c>
      <c r="H109" s="49" t="s">
        <v>3660</v>
      </c>
      <c r="I109" s="49" t="s">
        <v>3661</v>
      </c>
    </row>
    <row r="110" spans="1:9" x14ac:dyDescent="0.35">
      <c r="A110" s="49" t="s">
        <v>37</v>
      </c>
      <c r="B110" s="49" t="s">
        <v>3103</v>
      </c>
      <c r="C110" s="49">
        <v>520130</v>
      </c>
      <c r="D110" s="49" t="s">
        <v>3213</v>
      </c>
      <c r="E110" s="49" t="s">
        <v>3211</v>
      </c>
      <c r="F110" s="49" t="s">
        <v>3212</v>
      </c>
      <c r="G110" s="49" t="s">
        <v>37</v>
      </c>
      <c r="H110" s="49" t="s">
        <v>3211</v>
      </c>
      <c r="I110" s="49" t="s">
        <v>3212</v>
      </c>
    </row>
    <row r="111" spans="1:9" x14ac:dyDescent="0.35">
      <c r="A111" s="49" t="s">
        <v>14</v>
      </c>
      <c r="B111" s="49" t="s">
        <v>1037</v>
      </c>
      <c r="C111" s="49">
        <v>520131</v>
      </c>
      <c r="D111" s="49" t="s">
        <v>1040</v>
      </c>
      <c r="E111" s="49" t="s">
        <v>1069</v>
      </c>
      <c r="F111" s="49" t="s">
        <v>1070</v>
      </c>
      <c r="G111" s="49" t="s">
        <v>14</v>
      </c>
      <c r="H111" s="49" t="s">
        <v>1069</v>
      </c>
      <c r="I111" s="49" t="s">
        <v>1070</v>
      </c>
    </row>
    <row r="112" spans="1:9" x14ac:dyDescent="0.35">
      <c r="A112" s="49" t="s">
        <v>13</v>
      </c>
      <c r="B112" s="49">
        <v>42</v>
      </c>
      <c r="C112" s="49">
        <v>520132</v>
      </c>
      <c r="D112" s="49" t="s">
        <v>1016</v>
      </c>
      <c r="E112" s="49" t="s">
        <v>1014</v>
      </c>
      <c r="F112" s="49" t="s">
        <v>1015</v>
      </c>
      <c r="G112" s="49" t="s">
        <v>13</v>
      </c>
      <c r="H112" s="49" t="s">
        <v>1014</v>
      </c>
      <c r="I112" s="49" t="s">
        <v>1015</v>
      </c>
    </row>
    <row r="113" spans="1:9" x14ac:dyDescent="0.35">
      <c r="A113" s="49" t="s">
        <v>10</v>
      </c>
      <c r="B113" s="49" t="s">
        <v>383</v>
      </c>
      <c r="C113" s="49">
        <v>520133</v>
      </c>
      <c r="D113" s="49" t="s">
        <v>573</v>
      </c>
      <c r="E113" s="49" t="s">
        <v>571</v>
      </c>
      <c r="F113" s="49" t="s">
        <v>572</v>
      </c>
      <c r="G113" s="49" t="s">
        <v>10</v>
      </c>
      <c r="H113" s="49" t="s">
        <v>571</v>
      </c>
      <c r="I113" s="49" t="s">
        <v>572</v>
      </c>
    </row>
    <row r="114" spans="1:9" x14ac:dyDescent="0.35">
      <c r="A114" s="49" t="s">
        <v>20</v>
      </c>
      <c r="B114" s="49" t="s">
        <v>1747</v>
      </c>
      <c r="C114" s="49">
        <v>520134</v>
      </c>
      <c r="D114" s="49" t="s">
        <v>1313</v>
      </c>
      <c r="E114" s="49" t="s">
        <v>1923</v>
      </c>
      <c r="F114" s="49">
        <v>5</v>
      </c>
      <c r="G114" s="49" t="s">
        <v>20</v>
      </c>
      <c r="H114" s="49" t="s">
        <v>1923</v>
      </c>
      <c r="I114" s="49">
        <v>5</v>
      </c>
    </row>
    <row r="115" spans="1:9" x14ac:dyDescent="0.35">
      <c r="A115" s="49" t="s">
        <v>38</v>
      </c>
      <c r="B115" s="49">
        <v>51</v>
      </c>
      <c r="C115" s="49">
        <v>520135</v>
      </c>
      <c r="D115" s="49" t="s">
        <v>3238</v>
      </c>
      <c r="E115" s="49" t="s">
        <v>3289</v>
      </c>
      <c r="F115" s="49" t="s">
        <v>3290</v>
      </c>
      <c r="G115" s="49" t="s">
        <v>38</v>
      </c>
      <c r="H115" s="49" t="s">
        <v>3289</v>
      </c>
      <c r="I115" s="49" t="s">
        <v>3290</v>
      </c>
    </row>
    <row r="116" spans="1:9" x14ac:dyDescent="0.35">
      <c r="A116" s="49" t="s">
        <v>39</v>
      </c>
      <c r="B116" s="49" t="s">
        <v>3303</v>
      </c>
      <c r="C116" s="49">
        <v>520136</v>
      </c>
      <c r="D116" s="49" t="s">
        <v>3360</v>
      </c>
      <c r="E116" s="49" t="s">
        <v>2395</v>
      </c>
      <c r="F116" s="49" t="s">
        <v>3359</v>
      </c>
      <c r="G116" s="49" t="s">
        <v>39</v>
      </c>
      <c r="H116" s="49" t="s">
        <v>2395</v>
      </c>
      <c r="I116" s="49" t="s">
        <v>3359</v>
      </c>
    </row>
    <row r="117" spans="1:9" x14ac:dyDescent="0.35">
      <c r="A117" s="49" t="s">
        <v>42</v>
      </c>
      <c r="B117" s="49" t="s">
        <v>3643</v>
      </c>
      <c r="C117" s="49">
        <v>520137</v>
      </c>
      <c r="D117" s="49" t="s">
        <v>3772</v>
      </c>
      <c r="E117" s="49" t="s">
        <v>3770</v>
      </c>
      <c r="F117" s="49" t="s">
        <v>3771</v>
      </c>
      <c r="G117" s="49" t="s">
        <v>42</v>
      </c>
      <c r="H117" s="49" t="s">
        <v>3770</v>
      </c>
      <c r="I117" s="49" t="s">
        <v>3771</v>
      </c>
    </row>
    <row r="118" spans="1:9" x14ac:dyDescent="0.35">
      <c r="A118" s="49" t="s">
        <v>20</v>
      </c>
      <c r="B118" s="49" t="s">
        <v>1775</v>
      </c>
      <c r="C118" s="49">
        <v>520139</v>
      </c>
      <c r="D118" s="49" t="s">
        <v>1903</v>
      </c>
      <c r="E118" s="49" t="s">
        <v>1901</v>
      </c>
      <c r="F118" s="49" t="s">
        <v>1902</v>
      </c>
      <c r="G118" s="49" t="s">
        <v>20</v>
      </c>
      <c r="H118" s="49" t="s">
        <v>1901</v>
      </c>
      <c r="I118" s="49" t="s">
        <v>1902</v>
      </c>
    </row>
    <row r="119" spans="1:9" x14ac:dyDescent="0.35">
      <c r="A119" s="49" t="s">
        <v>19</v>
      </c>
      <c r="B119" s="49">
        <v>89</v>
      </c>
      <c r="C119" s="49">
        <v>520140</v>
      </c>
      <c r="D119" s="49" t="s">
        <v>1622</v>
      </c>
      <c r="E119" s="49" t="s">
        <v>1719</v>
      </c>
      <c r="F119" s="49" t="s">
        <v>1720</v>
      </c>
      <c r="G119" s="49" t="s">
        <v>19</v>
      </c>
      <c r="H119" s="49" t="s">
        <v>1719</v>
      </c>
      <c r="I119" s="49" t="s">
        <v>1720</v>
      </c>
    </row>
    <row r="120" spans="1:9" x14ac:dyDescent="0.35">
      <c r="A120" s="49" t="s">
        <v>12</v>
      </c>
      <c r="B120" s="49" t="s">
        <v>693</v>
      </c>
      <c r="C120" s="49">
        <v>520141</v>
      </c>
      <c r="D120" s="49" t="s">
        <v>941</v>
      </c>
      <c r="E120" s="49" t="s">
        <v>940</v>
      </c>
      <c r="F120" s="49">
        <v>0</v>
      </c>
      <c r="G120" s="49" t="s">
        <v>12</v>
      </c>
      <c r="H120" s="49" t="s">
        <v>940</v>
      </c>
      <c r="I120" s="49">
        <v>0</v>
      </c>
    </row>
    <row r="121" spans="1:9" x14ac:dyDescent="0.35">
      <c r="A121" s="49" t="s">
        <v>35</v>
      </c>
      <c r="B121" s="49" t="s">
        <v>3004</v>
      </c>
      <c r="C121" s="49">
        <v>520142</v>
      </c>
      <c r="D121" s="49" t="s">
        <v>3007</v>
      </c>
      <c r="E121" s="49" t="s">
        <v>1997</v>
      </c>
      <c r="F121" s="49" t="s">
        <v>3027</v>
      </c>
      <c r="G121" s="49" t="s">
        <v>35</v>
      </c>
      <c r="H121" s="49" t="s">
        <v>1997</v>
      </c>
      <c r="I121" s="49" t="s">
        <v>3027</v>
      </c>
    </row>
    <row r="122" spans="1:9" x14ac:dyDescent="0.35">
      <c r="A122" s="49" t="s">
        <v>21</v>
      </c>
      <c r="B122" s="49" t="s">
        <v>1957</v>
      </c>
      <c r="C122" s="49">
        <v>520143</v>
      </c>
      <c r="D122" s="49" t="s">
        <v>2211</v>
      </c>
      <c r="E122" s="49" t="s">
        <v>2209</v>
      </c>
      <c r="F122" s="49" t="s">
        <v>2210</v>
      </c>
      <c r="G122" s="49" t="s">
        <v>21</v>
      </c>
      <c r="H122" s="49" t="s">
        <v>2209</v>
      </c>
      <c r="I122" s="49" t="s">
        <v>2210</v>
      </c>
    </row>
    <row r="123" spans="1:9" x14ac:dyDescent="0.35">
      <c r="A123" s="49" t="s">
        <v>42</v>
      </c>
      <c r="B123" s="49">
        <v>25</v>
      </c>
      <c r="C123" s="49">
        <v>520144</v>
      </c>
      <c r="D123" s="49" t="s">
        <v>3769</v>
      </c>
      <c r="E123" s="49" t="s">
        <v>3767</v>
      </c>
      <c r="F123" s="49" t="s">
        <v>3768</v>
      </c>
      <c r="G123" s="49" t="s">
        <v>42</v>
      </c>
      <c r="H123" s="49" t="s">
        <v>3767</v>
      </c>
      <c r="I123" s="49" t="s">
        <v>3768</v>
      </c>
    </row>
    <row r="124" spans="1:9" x14ac:dyDescent="0.35">
      <c r="A124" s="49" t="s">
        <v>40</v>
      </c>
      <c r="B124" s="49" t="s">
        <v>3377</v>
      </c>
      <c r="C124" s="49">
        <v>520145</v>
      </c>
      <c r="D124" s="49" t="s">
        <v>3467</v>
      </c>
      <c r="E124" s="49" t="s">
        <v>3561</v>
      </c>
      <c r="F124" s="49" t="s">
        <v>3562</v>
      </c>
      <c r="G124" s="49" t="s">
        <v>40</v>
      </c>
      <c r="H124" s="49" t="s">
        <v>3561</v>
      </c>
      <c r="I124" s="49" t="s">
        <v>3562</v>
      </c>
    </row>
    <row r="125" spans="1:9" x14ac:dyDescent="0.35">
      <c r="A125" s="49" t="s">
        <v>17</v>
      </c>
      <c r="B125" s="49" t="s">
        <v>1336</v>
      </c>
      <c r="C125" s="49">
        <v>520146</v>
      </c>
      <c r="D125" s="49" t="s">
        <v>289</v>
      </c>
      <c r="E125" s="49" t="s">
        <v>1451</v>
      </c>
      <c r="F125" s="49">
        <v>0</v>
      </c>
      <c r="G125" s="49" t="s">
        <v>17</v>
      </c>
      <c r="H125" s="49" t="s">
        <v>1451</v>
      </c>
      <c r="I125" s="49">
        <v>0</v>
      </c>
    </row>
    <row r="126" spans="1:9" x14ac:dyDescent="0.35">
      <c r="A126" s="49" t="s">
        <v>20</v>
      </c>
      <c r="B126" s="49" t="s">
        <v>1761</v>
      </c>
      <c r="C126" s="49">
        <v>520149</v>
      </c>
      <c r="D126" s="49" t="s">
        <v>1903</v>
      </c>
      <c r="E126" s="49" t="s">
        <v>1917</v>
      </c>
      <c r="F126" s="49" t="s">
        <v>1918</v>
      </c>
      <c r="G126" s="49" t="s">
        <v>20</v>
      </c>
      <c r="H126" s="49" t="s">
        <v>1917</v>
      </c>
      <c r="I126" s="49" t="s">
        <v>1918</v>
      </c>
    </row>
    <row r="127" spans="1:9" x14ac:dyDescent="0.35">
      <c r="A127" s="49" t="s">
        <v>34</v>
      </c>
      <c r="B127" s="49" t="s">
        <v>2938</v>
      </c>
      <c r="C127" s="49">
        <v>520150</v>
      </c>
      <c r="D127" s="49" t="s">
        <v>2968</v>
      </c>
      <c r="E127" s="49" t="s">
        <v>2966</v>
      </c>
      <c r="F127" s="49" t="s">
        <v>2967</v>
      </c>
      <c r="G127" s="49" t="s">
        <v>34</v>
      </c>
      <c r="H127" s="49" t="s">
        <v>2966</v>
      </c>
      <c r="I127" s="49" t="s">
        <v>2967</v>
      </c>
    </row>
    <row r="128" spans="1:9" x14ac:dyDescent="0.35">
      <c r="A128" s="49" t="s">
        <v>20</v>
      </c>
      <c r="B128" s="49" t="s">
        <v>1790</v>
      </c>
      <c r="C128" s="49">
        <v>520151</v>
      </c>
      <c r="D128" s="49" t="s">
        <v>1817</v>
      </c>
      <c r="E128" s="49" t="s">
        <v>1916</v>
      </c>
      <c r="F128" s="49" t="s">
        <v>497</v>
      </c>
      <c r="G128" s="49" t="s">
        <v>20</v>
      </c>
      <c r="H128" s="49" t="s">
        <v>1916</v>
      </c>
      <c r="I128" s="49" t="s">
        <v>497</v>
      </c>
    </row>
    <row r="129" spans="1:9" x14ac:dyDescent="0.35">
      <c r="A129" s="49" t="s">
        <v>40</v>
      </c>
      <c r="B129" s="49" t="s">
        <v>3445</v>
      </c>
      <c r="C129" s="49">
        <v>520153</v>
      </c>
      <c r="D129" s="49" t="s">
        <v>3551</v>
      </c>
      <c r="E129" s="49" t="s">
        <v>3549</v>
      </c>
      <c r="F129" s="49" t="s">
        <v>3550</v>
      </c>
      <c r="G129" s="49" t="s">
        <v>40</v>
      </c>
      <c r="H129" s="49" t="s">
        <v>3549</v>
      </c>
      <c r="I129" s="49" t="s">
        <v>3550</v>
      </c>
    </row>
    <row r="130" spans="1:9" x14ac:dyDescent="0.35">
      <c r="A130" s="49" t="s">
        <v>21</v>
      </c>
      <c r="B130" s="49" t="s">
        <v>2012</v>
      </c>
      <c r="C130" s="49">
        <v>520154</v>
      </c>
      <c r="D130" s="49" t="s">
        <v>2208</v>
      </c>
      <c r="E130" s="49" t="s">
        <v>2207</v>
      </c>
      <c r="F130" s="49">
        <v>327</v>
      </c>
      <c r="G130" s="49" t="s">
        <v>21</v>
      </c>
      <c r="H130" s="49" t="s">
        <v>2207</v>
      </c>
      <c r="I130" s="49">
        <v>327</v>
      </c>
    </row>
    <row r="131" spans="1:9" x14ac:dyDescent="0.35">
      <c r="A131" s="49" t="s">
        <v>10</v>
      </c>
      <c r="B131" s="49" t="s">
        <v>366</v>
      </c>
      <c r="C131" s="49">
        <v>520155</v>
      </c>
      <c r="D131" s="49" t="s">
        <v>382</v>
      </c>
      <c r="E131" s="49" t="s">
        <v>569</v>
      </c>
      <c r="F131" s="49" t="s">
        <v>570</v>
      </c>
      <c r="G131" s="49" t="s">
        <v>10</v>
      </c>
      <c r="H131" s="49" t="s">
        <v>569</v>
      </c>
      <c r="I131" s="49" t="s">
        <v>570</v>
      </c>
    </row>
    <row r="132" spans="1:9" x14ac:dyDescent="0.35">
      <c r="A132" s="49" t="s">
        <v>38</v>
      </c>
      <c r="B132" s="49">
        <v>51</v>
      </c>
      <c r="C132" s="49">
        <v>520156</v>
      </c>
      <c r="D132" s="49" t="s">
        <v>1392</v>
      </c>
      <c r="E132" s="49">
        <v>30</v>
      </c>
      <c r="F132" s="49">
        <v>0</v>
      </c>
      <c r="G132" s="49" t="s">
        <v>38</v>
      </c>
      <c r="H132" s="49">
        <v>30</v>
      </c>
      <c r="I132" s="49">
        <v>0</v>
      </c>
    </row>
    <row r="133" spans="1:9" x14ac:dyDescent="0.35">
      <c r="A133" s="49" t="s">
        <v>28</v>
      </c>
      <c r="B133" s="49">
        <v>34</v>
      </c>
      <c r="C133" s="49">
        <v>520157</v>
      </c>
      <c r="D133" s="49" t="s">
        <v>2672</v>
      </c>
      <c r="E133" s="49">
        <v>104</v>
      </c>
      <c r="F133" s="49" t="s">
        <v>2671</v>
      </c>
      <c r="G133" s="49" t="s">
        <v>28</v>
      </c>
      <c r="H133" s="49">
        <v>104</v>
      </c>
      <c r="I133" s="49" t="s">
        <v>2671</v>
      </c>
    </row>
    <row r="134" spans="1:9" x14ac:dyDescent="0.35">
      <c r="A134" s="49" t="s">
        <v>17</v>
      </c>
      <c r="B134" s="49" t="s">
        <v>1396</v>
      </c>
      <c r="C134" s="49">
        <v>520158</v>
      </c>
      <c r="D134" s="49" t="s">
        <v>1400</v>
      </c>
      <c r="E134" s="49" t="s">
        <v>1444</v>
      </c>
      <c r="F134" s="49">
        <v>0</v>
      </c>
      <c r="G134" s="49" t="s">
        <v>17</v>
      </c>
      <c r="H134" s="49" t="s">
        <v>1444</v>
      </c>
      <c r="I134" s="49">
        <v>0</v>
      </c>
    </row>
    <row r="135" spans="1:9" x14ac:dyDescent="0.35">
      <c r="A135" s="49" t="s">
        <v>31</v>
      </c>
      <c r="B135" s="49" t="s">
        <v>2778</v>
      </c>
      <c r="C135" s="49">
        <v>520159</v>
      </c>
      <c r="D135" s="49" t="s">
        <v>2850</v>
      </c>
      <c r="E135" s="49" t="s">
        <v>2849</v>
      </c>
      <c r="F135" s="49" t="s">
        <v>1615</v>
      </c>
      <c r="G135" s="49" t="s">
        <v>31</v>
      </c>
      <c r="H135" s="49" t="s">
        <v>2849</v>
      </c>
      <c r="I135" s="49" t="s">
        <v>1615</v>
      </c>
    </row>
    <row r="136" spans="1:9" x14ac:dyDescent="0.35">
      <c r="A136" s="49" t="s">
        <v>29</v>
      </c>
      <c r="B136" s="49">
        <v>46</v>
      </c>
      <c r="C136" s="49">
        <v>520161</v>
      </c>
      <c r="D136" s="49" t="s">
        <v>2746</v>
      </c>
      <c r="E136" s="49" t="s">
        <v>2744</v>
      </c>
      <c r="F136" s="49" t="s">
        <v>2745</v>
      </c>
      <c r="G136" s="49" t="s">
        <v>29</v>
      </c>
      <c r="H136" s="49" t="s">
        <v>2744</v>
      </c>
      <c r="I136" s="49" t="s">
        <v>2745</v>
      </c>
    </row>
    <row r="137" spans="1:9" x14ac:dyDescent="0.35">
      <c r="A137" s="49" t="s">
        <v>37</v>
      </c>
      <c r="B137" s="49">
        <v>53</v>
      </c>
      <c r="C137" s="49">
        <v>520163</v>
      </c>
      <c r="D137" s="49" t="s">
        <v>3210</v>
      </c>
      <c r="E137" s="49" t="s">
        <v>3208</v>
      </c>
      <c r="F137" s="49" t="s">
        <v>3209</v>
      </c>
      <c r="G137" s="49" t="s">
        <v>37</v>
      </c>
      <c r="H137" s="49" t="s">
        <v>3208</v>
      </c>
      <c r="I137" s="49" t="s">
        <v>3209</v>
      </c>
    </row>
    <row r="138" spans="1:9" x14ac:dyDescent="0.35">
      <c r="A138" s="49" t="s">
        <v>21</v>
      </c>
      <c r="B138" s="49">
        <v>83</v>
      </c>
      <c r="C138" s="49">
        <v>520164</v>
      </c>
      <c r="D138" s="49" t="s">
        <v>2168</v>
      </c>
      <c r="E138" s="49" t="s">
        <v>2205</v>
      </c>
      <c r="F138" s="49" t="s">
        <v>2206</v>
      </c>
      <c r="G138" s="49" t="s">
        <v>21</v>
      </c>
      <c r="H138" s="49" t="s">
        <v>2205</v>
      </c>
      <c r="I138" s="49" t="s">
        <v>2206</v>
      </c>
    </row>
    <row r="139" spans="1:9" x14ac:dyDescent="0.35">
      <c r="A139" s="49" t="s">
        <v>40</v>
      </c>
      <c r="B139" s="49" t="s">
        <v>3377</v>
      </c>
      <c r="C139" s="49">
        <v>520166</v>
      </c>
      <c r="D139" s="49" t="s">
        <v>3548</v>
      </c>
      <c r="E139" s="49" t="s">
        <v>3546</v>
      </c>
      <c r="F139" s="49" t="s">
        <v>3547</v>
      </c>
      <c r="G139" s="49" t="s">
        <v>40</v>
      </c>
      <c r="H139" s="49" t="s">
        <v>3546</v>
      </c>
      <c r="I139" s="49" t="s">
        <v>3547</v>
      </c>
    </row>
    <row r="140" spans="1:9" x14ac:dyDescent="0.35">
      <c r="A140" s="49" t="s">
        <v>17</v>
      </c>
      <c r="B140" s="49">
        <v>48</v>
      </c>
      <c r="C140" s="49">
        <v>520168</v>
      </c>
      <c r="D140" s="49" t="s">
        <v>1450</v>
      </c>
      <c r="E140" s="49" t="s">
        <v>1448</v>
      </c>
      <c r="F140" s="49" t="s">
        <v>1449</v>
      </c>
      <c r="G140" s="49" t="s">
        <v>17</v>
      </c>
      <c r="H140" s="49" t="s">
        <v>1448</v>
      </c>
      <c r="I140" s="49" t="s">
        <v>1449</v>
      </c>
    </row>
    <row r="141" spans="1:9" x14ac:dyDescent="0.35">
      <c r="A141" s="49" t="s">
        <v>41</v>
      </c>
      <c r="B141" s="49" t="s">
        <v>3584</v>
      </c>
      <c r="C141" s="49">
        <v>520169</v>
      </c>
      <c r="D141" s="49" t="s">
        <v>3652</v>
      </c>
      <c r="E141" s="49" t="s">
        <v>3650</v>
      </c>
      <c r="F141" s="49" t="s">
        <v>3651</v>
      </c>
      <c r="G141" s="49" t="s">
        <v>41</v>
      </c>
      <c r="H141" s="49" t="s">
        <v>3650</v>
      </c>
      <c r="I141" s="49" t="s">
        <v>3651</v>
      </c>
    </row>
    <row r="142" spans="1:9" x14ac:dyDescent="0.35">
      <c r="A142" s="49" t="s">
        <v>11</v>
      </c>
      <c r="B142" s="49" t="s">
        <v>611</v>
      </c>
      <c r="C142" s="49">
        <v>520170</v>
      </c>
      <c r="D142" s="49" t="s">
        <v>670</v>
      </c>
      <c r="E142" s="49" t="s">
        <v>669</v>
      </c>
      <c r="F142" s="49">
        <v>0</v>
      </c>
      <c r="G142" s="49" t="s">
        <v>11</v>
      </c>
      <c r="H142" s="49" t="s">
        <v>669</v>
      </c>
      <c r="I142" s="49">
        <v>0</v>
      </c>
    </row>
    <row r="143" spans="1:9" x14ac:dyDescent="0.35">
      <c r="A143" s="49" t="s">
        <v>39</v>
      </c>
      <c r="B143" s="49" t="s">
        <v>3303</v>
      </c>
      <c r="C143" s="49">
        <v>520171</v>
      </c>
      <c r="D143" s="49" t="s">
        <v>3358</v>
      </c>
      <c r="E143" s="49" t="s">
        <v>3356</v>
      </c>
      <c r="F143" s="49" t="s">
        <v>3357</v>
      </c>
      <c r="G143" s="49" t="s">
        <v>39</v>
      </c>
      <c r="H143" s="49" t="s">
        <v>3356</v>
      </c>
      <c r="I143" s="49" t="s">
        <v>3357</v>
      </c>
    </row>
    <row r="144" spans="1:9" x14ac:dyDescent="0.35">
      <c r="A144" s="49" t="s">
        <v>8</v>
      </c>
      <c r="B144" s="49" t="s">
        <v>226</v>
      </c>
      <c r="C144" s="49">
        <v>520173</v>
      </c>
      <c r="D144" s="49" t="s">
        <v>287</v>
      </c>
      <c r="E144" s="49" t="s">
        <v>285</v>
      </c>
      <c r="F144" s="49" t="s">
        <v>286</v>
      </c>
      <c r="G144" s="49" t="s">
        <v>8</v>
      </c>
      <c r="H144" s="49" t="s">
        <v>285</v>
      </c>
      <c r="I144" s="49" t="s">
        <v>286</v>
      </c>
    </row>
    <row r="145" spans="1:12" x14ac:dyDescent="0.35">
      <c r="A145" s="49" t="s">
        <v>39</v>
      </c>
      <c r="B145" s="49" t="s">
        <v>3311</v>
      </c>
      <c r="C145" s="49">
        <v>520174</v>
      </c>
      <c r="D145" s="49" t="s">
        <v>3328</v>
      </c>
      <c r="E145" s="49" t="s">
        <v>1423</v>
      </c>
      <c r="F145" s="49" t="s">
        <v>3355</v>
      </c>
      <c r="G145" s="49" t="s">
        <v>39</v>
      </c>
      <c r="H145" s="49" t="s">
        <v>1423</v>
      </c>
      <c r="I145" s="49" t="s">
        <v>3355</v>
      </c>
    </row>
    <row r="146" spans="1:12" x14ac:dyDescent="0.35">
      <c r="A146" s="49" t="s">
        <v>10</v>
      </c>
      <c r="B146" s="49" t="s">
        <v>412</v>
      </c>
      <c r="C146" s="49">
        <v>520176</v>
      </c>
      <c r="D146" s="49" t="s">
        <v>568</v>
      </c>
      <c r="E146" s="49" t="s">
        <v>566</v>
      </c>
      <c r="F146" s="49" t="s">
        <v>567</v>
      </c>
      <c r="G146" s="49" t="s">
        <v>10</v>
      </c>
      <c r="H146" s="49" t="s">
        <v>566</v>
      </c>
      <c r="I146" s="49" t="s">
        <v>567</v>
      </c>
    </row>
    <row r="147" spans="1:12" x14ac:dyDescent="0.35">
      <c r="A147" s="49" t="s">
        <v>39</v>
      </c>
      <c r="B147" s="49" t="s">
        <v>3311</v>
      </c>
      <c r="C147" s="49">
        <v>520177</v>
      </c>
      <c r="D147" s="49" t="s">
        <v>3349</v>
      </c>
      <c r="E147" s="49" t="s">
        <v>3348</v>
      </c>
      <c r="F147" s="49">
        <v>0</v>
      </c>
      <c r="G147" s="49" t="s">
        <v>39</v>
      </c>
      <c r="H147" s="49" t="s">
        <v>3348</v>
      </c>
      <c r="I147" s="49">
        <v>0</v>
      </c>
    </row>
    <row r="148" spans="1:12" x14ac:dyDescent="0.35">
      <c r="A148" s="49" t="s">
        <v>12</v>
      </c>
      <c r="B148" s="49">
        <v>77</v>
      </c>
      <c r="C148" s="49">
        <v>520178</v>
      </c>
      <c r="D148" s="49" t="s">
        <v>719</v>
      </c>
      <c r="E148" s="49">
        <v>84</v>
      </c>
      <c r="F148" s="49" t="s">
        <v>939</v>
      </c>
      <c r="G148" s="49" t="s">
        <v>12</v>
      </c>
      <c r="H148" s="49">
        <v>84</v>
      </c>
      <c r="I148" s="49" t="s">
        <v>939</v>
      </c>
    </row>
    <row r="149" spans="1:12" x14ac:dyDescent="0.35">
      <c r="A149" s="49" t="s">
        <v>12</v>
      </c>
      <c r="B149" s="49">
        <v>74</v>
      </c>
      <c r="C149" s="49">
        <v>520179</v>
      </c>
      <c r="D149" s="49" t="s">
        <v>938</v>
      </c>
      <c r="E149" s="49">
        <v>70</v>
      </c>
      <c r="F149" s="49">
        <v>460</v>
      </c>
      <c r="G149" s="49" t="s">
        <v>12</v>
      </c>
      <c r="H149" s="49">
        <v>70</v>
      </c>
      <c r="I149" s="49">
        <v>460</v>
      </c>
    </row>
    <row r="150" spans="1:12" x14ac:dyDescent="0.35">
      <c r="A150" s="49" t="s">
        <v>12</v>
      </c>
      <c r="B150" s="49" t="s">
        <v>677</v>
      </c>
      <c r="C150" s="49">
        <v>520180</v>
      </c>
      <c r="D150" s="49" t="s">
        <v>679</v>
      </c>
      <c r="E150" s="49" t="s">
        <v>917</v>
      </c>
      <c r="F150" s="49" t="s">
        <v>918</v>
      </c>
      <c r="G150" s="49" t="s">
        <v>12</v>
      </c>
      <c r="H150" s="49" t="s">
        <v>917</v>
      </c>
      <c r="I150" s="49" t="s">
        <v>918</v>
      </c>
    </row>
    <row r="151" spans="1:12" x14ac:dyDescent="0.35">
      <c r="A151" s="49" t="s">
        <v>40</v>
      </c>
      <c r="B151" s="49" t="s">
        <v>3388</v>
      </c>
      <c r="C151" s="49">
        <v>520182</v>
      </c>
      <c r="D151" s="49" t="s">
        <v>3467</v>
      </c>
      <c r="E151" s="49" t="s">
        <v>3559</v>
      </c>
      <c r="F151" s="49" t="s">
        <v>3560</v>
      </c>
      <c r="G151" s="49" t="s">
        <v>40</v>
      </c>
      <c r="H151" s="49" t="s">
        <v>3559</v>
      </c>
      <c r="I151" s="49" t="s">
        <v>3560</v>
      </c>
    </row>
    <row r="152" spans="1:12" x14ac:dyDescent="0.35">
      <c r="A152" s="49" t="s">
        <v>21</v>
      </c>
      <c r="B152" s="49">
        <v>87</v>
      </c>
      <c r="C152" s="49">
        <v>520184</v>
      </c>
      <c r="D152" s="49" t="s">
        <v>2238</v>
      </c>
      <c r="E152" s="49" t="s">
        <v>2236</v>
      </c>
      <c r="F152" s="49" t="s">
        <v>2237</v>
      </c>
      <c r="G152" s="49" t="s">
        <v>21</v>
      </c>
      <c r="H152" s="49" t="s">
        <v>2236</v>
      </c>
      <c r="I152" s="49" t="s">
        <v>2237</v>
      </c>
    </row>
    <row r="153" spans="1:12" x14ac:dyDescent="0.35">
      <c r="A153" s="49" t="s">
        <v>8</v>
      </c>
      <c r="B153" s="49" t="s">
        <v>203</v>
      </c>
      <c r="C153" s="49">
        <v>520185</v>
      </c>
      <c r="D153" s="49" t="s">
        <v>279</v>
      </c>
      <c r="E153" s="49" t="s">
        <v>284</v>
      </c>
      <c r="F153" s="49">
        <v>0</v>
      </c>
      <c r="G153" s="49" t="s">
        <v>8</v>
      </c>
      <c r="H153" s="49" t="s">
        <v>284</v>
      </c>
      <c r="I153" s="49">
        <v>0</v>
      </c>
    </row>
    <row r="154" spans="1:12" x14ac:dyDescent="0.35">
      <c r="A154" s="49" t="s">
        <v>35</v>
      </c>
      <c r="B154" s="49" t="s">
        <v>2991</v>
      </c>
      <c r="C154" s="49">
        <v>520186</v>
      </c>
      <c r="D154" s="49" t="s">
        <v>3026</v>
      </c>
      <c r="E154" s="49" t="s">
        <v>3025</v>
      </c>
      <c r="F154" s="49">
        <v>35</v>
      </c>
      <c r="G154" s="49" t="s">
        <v>35</v>
      </c>
      <c r="H154" s="49" t="s">
        <v>3025</v>
      </c>
      <c r="I154" s="49">
        <v>35</v>
      </c>
    </row>
    <row r="155" spans="1:12" x14ac:dyDescent="0.35">
      <c r="A155" s="49" t="s">
        <v>6</v>
      </c>
      <c r="B155" s="49" t="s">
        <v>54</v>
      </c>
      <c r="C155" s="49">
        <v>520187</v>
      </c>
      <c r="D155" s="49" t="s">
        <v>86</v>
      </c>
      <c r="E155" s="49" t="s">
        <v>145</v>
      </c>
      <c r="F155" s="49" t="s">
        <v>146</v>
      </c>
      <c r="G155" s="49" t="s">
        <v>6</v>
      </c>
      <c r="H155" s="49" t="s">
        <v>147</v>
      </c>
      <c r="I155" s="49" t="s">
        <v>146</v>
      </c>
      <c r="J155" s="49" t="s">
        <v>8</v>
      </c>
      <c r="K155" s="49">
        <v>127</v>
      </c>
      <c r="L155" s="49">
        <v>0</v>
      </c>
    </row>
    <row r="156" spans="1:12" x14ac:dyDescent="0.35">
      <c r="A156" s="49" t="s">
        <v>6</v>
      </c>
      <c r="B156" s="49" t="s">
        <v>102</v>
      </c>
      <c r="C156" s="49">
        <v>520188</v>
      </c>
      <c r="D156" s="49" t="s">
        <v>156</v>
      </c>
      <c r="E156" s="49" t="s">
        <v>154</v>
      </c>
      <c r="F156" s="49" t="s">
        <v>155</v>
      </c>
      <c r="G156" s="49" t="s">
        <v>6</v>
      </c>
      <c r="H156" s="49" t="s">
        <v>157</v>
      </c>
      <c r="I156" s="49" t="s">
        <v>158</v>
      </c>
      <c r="J156" s="49" t="s">
        <v>8</v>
      </c>
      <c r="K156" s="49" t="s">
        <v>304</v>
      </c>
      <c r="L156" s="49" t="s">
        <v>305</v>
      </c>
    </row>
    <row r="157" spans="1:12" x14ac:dyDescent="0.35">
      <c r="A157" s="49" t="s">
        <v>12</v>
      </c>
      <c r="B157" s="49" t="s">
        <v>757</v>
      </c>
      <c r="C157" s="49">
        <v>520190</v>
      </c>
      <c r="D157" s="49" t="s">
        <v>707</v>
      </c>
      <c r="E157" s="49">
        <v>87</v>
      </c>
      <c r="F157" s="49">
        <v>0</v>
      </c>
      <c r="G157" s="49" t="s">
        <v>12</v>
      </c>
      <c r="H157" s="49">
        <v>87</v>
      </c>
      <c r="I157" s="49">
        <v>0</v>
      </c>
    </row>
    <row r="158" spans="1:12" x14ac:dyDescent="0.35">
      <c r="A158" s="49" t="s">
        <v>35</v>
      </c>
      <c r="B158" s="49" t="s">
        <v>2987</v>
      </c>
      <c r="C158" s="49">
        <v>520191</v>
      </c>
      <c r="D158" s="49" t="s">
        <v>3058</v>
      </c>
      <c r="E158" s="49">
        <v>15</v>
      </c>
      <c r="F158" s="49" t="s">
        <v>3057</v>
      </c>
      <c r="G158" s="49" t="s">
        <v>35</v>
      </c>
      <c r="H158" s="49">
        <v>15</v>
      </c>
      <c r="I158" s="49" t="s">
        <v>3057</v>
      </c>
    </row>
    <row r="159" spans="1:12" x14ac:dyDescent="0.35">
      <c r="A159" s="49" t="s">
        <v>11</v>
      </c>
      <c r="B159" s="49" t="s">
        <v>589</v>
      </c>
      <c r="C159" s="49">
        <v>520192</v>
      </c>
      <c r="D159" s="49" t="s">
        <v>668</v>
      </c>
      <c r="E159" s="49" t="s">
        <v>666</v>
      </c>
      <c r="F159" s="49" t="s">
        <v>667</v>
      </c>
      <c r="G159" s="49" t="s">
        <v>11</v>
      </c>
      <c r="H159" s="49" t="s">
        <v>666</v>
      </c>
      <c r="I159" s="49" t="s">
        <v>667</v>
      </c>
    </row>
    <row r="160" spans="1:12" x14ac:dyDescent="0.35">
      <c r="A160" s="49" t="s">
        <v>10</v>
      </c>
      <c r="B160" s="49" t="s">
        <v>355</v>
      </c>
      <c r="C160" s="49">
        <v>520193</v>
      </c>
      <c r="D160" s="49" t="s">
        <v>415</v>
      </c>
      <c r="E160" s="49">
        <v>107</v>
      </c>
      <c r="F160" s="49">
        <v>0</v>
      </c>
      <c r="G160" s="49" t="s">
        <v>10</v>
      </c>
      <c r="H160" s="49">
        <v>107</v>
      </c>
      <c r="I160" s="49">
        <v>0</v>
      </c>
    </row>
    <row r="161" spans="1:12" x14ac:dyDescent="0.35">
      <c r="A161" s="49" t="s">
        <v>12</v>
      </c>
      <c r="B161" s="49" t="s">
        <v>909</v>
      </c>
      <c r="C161" s="49">
        <v>520194</v>
      </c>
      <c r="D161" s="49" t="s">
        <v>719</v>
      </c>
      <c r="E161" s="49" t="s">
        <v>910</v>
      </c>
      <c r="F161" s="49" t="s">
        <v>911</v>
      </c>
      <c r="G161" s="49" t="s">
        <v>12</v>
      </c>
      <c r="H161" s="49" t="s">
        <v>910</v>
      </c>
      <c r="I161" s="49" t="s">
        <v>911</v>
      </c>
    </row>
    <row r="162" spans="1:12" x14ac:dyDescent="0.35">
      <c r="A162" s="49" t="s">
        <v>6</v>
      </c>
      <c r="B162" s="49" t="s">
        <v>102</v>
      </c>
      <c r="C162" s="49">
        <v>520199</v>
      </c>
      <c r="D162" s="49" t="s">
        <v>142</v>
      </c>
      <c r="E162" s="49" t="s">
        <v>140</v>
      </c>
      <c r="F162" s="49" t="s">
        <v>141</v>
      </c>
      <c r="G162" s="49" t="s">
        <v>6</v>
      </c>
      <c r="H162" s="49" t="s">
        <v>143</v>
      </c>
      <c r="I162" s="49" t="s">
        <v>144</v>
      </c>
      <c r="J162" s="49" t="s">
        <v>7</v>
      </c>
      <c r="K162" s="49" t="s">
        <v>159</v>
      </c>
      <c r="L162" s="49" t="s">
        <v>160</v>
      </c>
    </row>
    <row r="163" spans="1:12" x14ac:dyDescent="0.35">
      <c r="A163" s="49" t="s">
        <v>10</v>
      </c>
      <c r="B163" s="49" t="s">
        <v>355</v>
      </c>
      <c r="C163" s="49">
        <v>520200</v>
      </c>
      <c r="D163" s="49" t="s">
        <v>565</v>
      </c>
      <c r="E163" s="49" t="s">
        <v>563</v>
      </c>
      <c r="F163" s="49" t="s">
        <v>564</v>
      </c>
      <c r="G163" s="49" t="s">
        <v>10</v>
      </c>
      <c r="H163" s="49" t="s">
        <v>563</v>
      </c>
      <c r="I163" s="49" t="s">
        <v>564</v>
      </c>
    </row>
    <row r="164" spans="1:12" x14ac:dyDescent="0.35">
      <c r="A164" s="49" t="s">
        <v>42</v>
      </c>
      <c r="B164" s="49" t="s">
        <v>3643</v>
      </c>
      <c r="C164" s="49">
        <v>520201</v>
      </c>
      <c r="D164" s="49" t="s">
        <v>3766</v>
      </c>
      <c r="E164" s="49" t="s">
        <v>3765</v>
      </c>
      <c r="F164" s="49">
        <v>0</v>
      </c>
      <c r="G164" s="49" t="s">
        <v>42</v>
      </c>
      <c r="H164" s="49" t="s">
        <v>3765</v>
      </c>
      <c r="I164" s="49">
        <v>0</v>
      </c>
    </row>
    <row r="165" spans="1:12" x14ac:dyDescent="0.35">
      <c r="A165" s="49" t="s">
        <v>39</v>
      </c>
      <c r="B165" s="49" t="s">
        <v>3306</v>
      </c>
      <c r="C165" s="49">
        <v>520202</v>
      </c>
      <c r="D165" s="49" t="s">
        <v>3347</v>
      </c>
      <c r="E165" s="49" t="s">
        <v>3345</v>
      </c>
      <c r="F165" s="49" t="s">
        <v>3346</v>
      </c>
      <c r="G165" s="49" t="s">
        <v>39</v>
      </c>
      <c r="H165" s="49" t="s">
        <v>3345</v>
      </c>
      <c r="I165" s="49" t="s">
        <v>3346</v>
      </c>
    </row>
    <row r="166" spans="1:12" x14ac:dyDescent="0.35">
      <c r="A166" s="49" t="s">
        <v>8</v>
      </c>
      <c r="B166" s="49" t="s">
        <v>207</v>
      </c>
      <c r="C166" s="49">
        <v>520203</v>
      </c>
      <c r="D166" s="49" t="s">
        <v>82</v>
      </c>
      <c r="E166" s="49">
        <v>107</v>
      </c>
      <c r="F166" s="49" t="s">
        <v>283</v>
      </c>
      <c r="G166" s="49" t="s">
        <v>8</v>
      </c>
      <c r="H166" s="49">
        <v>107</v>
      </c>
      <c r="I166" s="49" t="s">
        <v>283</v>
      </c>
    </row>
    <row r="167" spans="1:12" x14ac:dyDescent="0.35">
      <c r="A167" s="49" t="s">
        <v>12</v>
      </c>
      <c r="B167" s="49">
        <v>77</v>
      </c>
      <c r="C167" s="49">
        <v>520204</v>
      </c>
      <c r="D167" s="49" t="s">
        <v>931</v>
      </c>
      <c r="E167" s="49" t="s">
        <v>929</v>
      </c>
      <c r="F167" s="49" t="s">
        <v>930</v>
      </c>
      <c r="G167" s="49" t="s">
        <v>12</v>
      </c>
      <c r="H167" s="49" t="s">
        <v>929</v>
      </c>
      <c r="I167" s="49" t="s">
        <v>930</v>
      </c>
    </row>
    <row r="168" spans="1:12" x14ac:dyDescent="0.35">
      <c r="A168" s="49" t="s">
        <v>17</v>
      </c>
      <c r="B168" s="49" t="s">
        <v>1336</v>
      </c>
      <c r="C168" s="49">
        <v>520205</v>
      </c>
      <c r="D168" s="49" t="s">
        <v>1373</v>
      </c>
      <c r="E168" s="49" t="s">
        <v>1441</v>
      </c>
      <c r="F168" s="49" t="s">
        <v>1442</v>
      </c>
      <c r="G168" s="49" t="s">
        <v>17</v>
      </c>
      <c r="H168" s="49" t="s">
        <v>1441</v>
      </c>
      <c r="I168" s="49" t="s">
        <v>1442</v>
      </c>
    </row>
    <row r="169" spans="1:12" x14ac:dyDescent="0.35">
      <c r="A169" s="49" t="s">
        <v>37</v>
      </c>
      <c r="B169" s="49">
        <v>54</v>
      </c>
      <c r="C169" s="49">
        <v>520209</v>
      </c>
      <c r="D169" s="49" t="s">
        <v>3098</v>
      </c>
      <c r="E169" s="49" t="s">
        <v>3206</v>
      </c>
      <c r="F169" s="49" t="s">
        <v>3207</v>
      </c>
      <c r="G169" s="49" t="s">
        <v>37</v>
      </c>
      <c r="H169" s="49" t="s">
        <v>3206</v>
      </c>
      <c r="I169" s="49" t="s">
        <v>3207</v>
      </c>
    </row>
    <row r="170" spans="1:12" x14ac:dyDescent="0.35">
      <c r="A170" s="49" t="s">
        <v>13</v>
      </c>
      <c r="B170" s="49">
        <v>39</v>
      </c>
      <c r="C170" s="49">
        <v>520210</v>
      </c>
      <c r="D170" s="49" t="s">
        <v>1032</v>
      </c>
      <c r="E170" s="49" t="s">
        <v>1030</v>
      </c>
      <c r="F170" s="49" t="s">
        <v>1031</v>
      </c>
      <c r="G170" s="49" t="s">
        <v>13</v>
      </c>
      <c r="H170" s="49" t="s">
        <v>1030</v>
      </c>
      <c r="I170" s="49" t="s">
        <v>1031</v>
      </c>
    </row>
    <row r="171" spans="1:12" x14ac:dyDescent="0.35">
      <c r="A171" s="49" t="s">
        <v>15</v>
      </c>
      <c r="B171" s="49" t="s">
        <v>1100</v>
      </c>
      <c r="C171" s="49">
        <v>520211</v>
      </c>
      <c r="D171" s="49" t="s">
        <v>1167</v>
      </c>
      <c r="E171" s="49" t="s">
        <v>1166</v>
      </c>
      <c r="F171" s="49">
        <v>0</v>
      </c>
      <c r="G171" s="49" t="s">
        <v>15</v>
      </c>
      <c r="H171" s="49" t="s">
        <v>1166</v>
      </c>
      <c r="I171" s="49">
        <v>0</v>
      </c>
    </row>
    <row r="172" spans="1:12" x14ac:dyDescent="0.35">
      <c r="A172" s="49" t="s">
        <v>21</v>
      </c>
      <c r="B172" s="49" t="s">
        <v>1678</v>
      </c>
      <c r="C172" s="49">
        <v>520213</v>
      </c>
      <c r="D172" s="49" t="s">
        <v>2201</v>
      </c>
      <c r="E172" s="49">
        <v>102</v>
      </c>
      <c r="F172" s="49">
        <v>400</v>
      </c>
      <c r="G172" s="49" t="s">
        <v>21</v>
      </c>
      <c r="H172" s="49">
        <v>102</v>
      </c>
      <c r="I172" s="49">
        <v>400</v>
      </c>
    </row>
    <row r="173" spans="1:12" x14ac:dyDescent="0.35">
      <c r="A173" s="49" t="s">
        <v>22</v>
      </c>
      <c r="B173" s="49">
        <v>15</v>
      </c>
      <c r="C173" s="49">
        <v>520215</v>
      </c>
      <c r="D173" s="49" t="s">
        <v>2293</v>
      </c>
      <c r="E173" s="49">
        <v>0</v>
      </c>
      <c r="F173" s="49" t="s">
        <v>2218</v>
      </c>
      <c r="G173" s="49" t="s">
        <v>22</v>
      </c>
      <c r="H173" s="49">
        <v>0</v>
      </c>
      <c r="I173" s="49" t="s">
        <v>2218</v>
      </c>
    </row>
    <row r="174" spans="1:12" x14ac:dyDescent="0.35">
      <c r="A174" s="49" t="s">
        <v>17</v>
      </c>
      <c r="B174" s="49" t="s">
        <v>1396</v>
      </c>
      <c r="C174" s="49">
        <v>520216</v>
      </c>
      <c r="D174" s="49" t="s">
        <v>1447</v>
      </c>
      <c r="E174" s="49">
        <v>82</v>
      </c>
      <c r="F174" s="49">
        <v>20</v>
      </c>
      <c r="G174" s="49" t="s">
        <v>17</v>
      </c>
      <c r="H174" s="49">
        <v>82</v>
      </c>
      <c r="I174" s="49">
        <v>20</v>
      </c>
    </row>
    <row r="175" spans="1:12" x14ac:dyDescent="0.35">
      <c r="A175" s="49" t="s">
        <v>12</v>
      </c>
      <c r="B175" s="49" t="s">
        <v>677</v>
      </c>
      <c r="C175" s="49">
        <v>520217</v>
      </c>
      <c r="D175" s="49" t="s">
        <v>842</v>
      </c>
      <c r="E175" s="49" t="s">
        <v>905</v>
      </c>
      <c r="F175" s="49" t="s">
        <v>906</v>
      </c>
      <c r="G175" s="49" t="s">
        <v>12</v>
      </c>
      <c r="H175" s="49" t="s">
        <v>905</v>
      </c>
      <c r="I175" s="49" t="s">
        <v>906</v>
      </c>
    </row>
    <row r="176" spans="1:12" x14ac:dyDescent="0.35">
      <c r="A176" s="49" t="s">
        <v>10</v>
      </c>
      <c r="B176" s="49" t="s">
        <v>432</v>
      </c>
      <c r="C176" s="49">
        <v>520218</v>
      </c>
      <c r="D176" s="49" t="s">
        <v>378</v>
      </c>
      <c r="E176" s="49" t="s">
        <v>561</v>
      </c>
      <c r="F176" s="49" t="s">
        <v>562</v>
      </c>
      <c r="G176" s="49" t="s">
        <v>10</v>
      </c>
      <c r="H176" s="49" t="s">
        <v>561</v>
      </c>
      <c r="I176" s="49" t="s">
        <v>562</v>
      </c>
    </row>
    <row r="177" spans="1:12" x14ac:dyDescent="0.35">
      <c r="A177" s="49" t="s">
        <v>21</v>
      </c>
      <c r="B177" s="49" t="s">
        <v>1961</v>
      </c>
      <c r="C177" s="49">
        <v>520219</v>
      </c>
      <c r="D177" s="49" t="s">
        <v>2234</v>
      </c>
      <c r="E177" s="49" t="s">
        <v>2232</v>
      </c>
      <c r="F177" s="49" t="s">
        <v>2233</v>
      </c>
      <c r="G177" s="49" t="s">
        <v>21</v>
      </c>
      <c r="H177" s="49" t="s">
        <v>2232</v>
      </c>
      <c r="I177" s="49" t="s">
        <v>2233</v>
      </c>
    </row>
    <row r="178" spans="1:12" x14ac:dyDescent="0.35">
      <c r="A178" s="49" t="s">
        <v>21</v>
      </c>
      <c r="B178" s="49" t="s">
        <v>1990</v>
      </c>
      <c r="C178" s="49">
        <v>520221</v>
      </c>
      <c r="D178" s="49" t="s">
        <v>2143</v>
      </c>
      <c r="E178" s="49" t="s">
        <v>2196</v>
      </c>
      <c r="F178" s="49" t="s">
        <v>2197</v>
      </c>
      <c r="G178" s="49" t="s">
        <v>21</v>
      </c>
      <c r="H178" s="49" t="s">
        <v>2196</v>
      </c>
      <c r="I178" s="49" t="s">
        <v>2197</v>
      </c>
    </row>
    <row r="179" spans="1:12" x14ac:dyDescent="0.35">
      <c r="A179" s="49" t="s">
        <v>16</v>
      </c>
      <c r="B179" s="49" t="s">
        <v>1190</v>
      </c>
      <c r="C179" s="49">
        <v>520222</v>
      </c>
      <c r="D179" s="49" t="s">
        <v>1313</v>
      </c>
      <c r="E179" s="49" t="s">
        <v>1314</v>
      </c>
      <c r="F179" s="49" t="s">
        <v>1315</v>
      </c>
      <c r="G179" s="49" t="s">
        <v>16</v>
      </c>
      <c r="H179" s="49" t="s">
        <v>1314</v>
      </c>
      <c r="I179" s="49" t="s">
        <v>1315</v>
      </c>
    </row>
    <row r="180" spans="1:12" x14ac:dyDescent="0.35">
      <c r="A180" s="49" t="s">
        <v>23</v>
      </c>
      <c r="B180" s="49" t="s">
        <v>2324</v>
      </c>
      <c r="C180" s="49">
        <v>520223</v>
      </c>
      <c r="D180" s="49" t="s">
        <v>2360</v>
      </c>
      <c r="E180" s="49">
        <v>44</v>
      </c>
      <c r="F180" s="49">
        <v>0</v>
      </c>
      <c r="G180" s="49" t="s">
        <v>23</v>
      </c>
      <c r="H180" s="49">
        <v>44</v>
      </c>
      <c r="I180" s="49">
        <v>0</v>
      </c>
    </row>
    <row r="181" spans="1:12" x14ac:dyDescent="0.35">
      <c r="A181" s="49" t="s">
        <v>22</v>
      </c>
      <c r="B181" s="49">
        <v>14</v>
      </c>
      <c r="C181" s="49">
        <v>520224</v>
      </c>
      <c r="D181" s="49" t="s">
        <v>2307</v>
      </c>
      <c r="E181" s="49" t="s">
        <v>2305</v>
      </c>
      <c r="F181" s="49" t="s">
        <v>2306</v>
      </c>
      <c r="G181" s="49" t="s">
        <v>22</v>
      </c>
      <c r="H181" s="49" t="s">
        <v>2308</v>
      </c>
      <c r="I181" s="49" t="s">
        <v>2309</v>
      </c>
      <c r="J181" s="49" t="s">
        <v>25</v>
      </c>
      <c r="K181" s="49" t="s">
        <v>2315</v>
      </c>
      <c r="L181" s="49" t="s">
        <v>2316</v>
      </c>
    </row>
    <row r="182" spans="1:12" x14ac:dyDescent="0.35">
      <c r="A182" s="49" t="s">
        <v>20</v>
      </c>
      <c r="B182" s="49" t="s">
        <v>1747</v>
      </c>
      <c r="C182" s="49">
        <v>520225</v>
      </c>
      <c r="D182" s="49" t="s">
        <v>1893</v>
      </c>
      <c r="E182" s="49" t="s">
        <v>1891</v>
      </c>
      <c r="F182" s="49" t="s">
        <v>1892</v>
      </c>
      <c r="G182" s="49" t="s">
        <v>20</v>
      </c>
      <c r="H182" s="49" t="s">
        <v>1891</v>
      </c>
      <c r="I182" s="49" t="s">
        <v>1892</v>
      </c>
    </row>
    <row r="183" spans="1:12" x14ac:dyDescent="0.35">
      <c r="A183" s="49" t="s">
        <v>31</v>
      </c>
      <c r="B183" s="49" t="s">
        <v>2768</v>
      </c>
      <c r="C183" s="49">
        <v>520226</v>
      </c>
      <c r="D183" s="49" t="s">
        <v>2848</v>
      </c>
      <c r="E183" s="49" t="s">
        <v>1384</v>
      </c>
      <c r="F183" s="49">
        <v>0</v>
      </c>
      <c r="G183" s="49" t="s">
        <v>31</v>
      </c>
      <c r="H183" s="49" t="s">
        <v>1384</v>
      </c>
      <c r="I183" s="49">
        <v>0</v>
      </c>
    </row>
    <row r="184" spans="1:12" x14ac:dyDescent="0.35">
      <c r="A184" s="49" t="s">
        <v>26</v>
      </c>
      <c r="B184" s="49" t="s">
        <v>2533</v>
      </c>
      <c r="C184" s="49">
        <v>520227</v>
      </c>
      <c r="D184" s="49" t="s">
        <v>2559</v>
      </c>
      <c r="E184" s="49" t="s">
        <v>2455</v>
      </c>
      <c r="F184" s="49" t="s">
        <v>2558</v>
      </c>
      <c r="G184" s="49" t="s">
        <v>23</v>
      </c>
      <c r="H184" s="49" t="s">
        <v>55</v>
      </c>
      <c r="I184" s="49" t="s">
        <v>2560</v>
      </c>
      <c r="J184" s="49" t="s">
        <v>26</v>
      </c>
      <c r="K184" s="49" t="s">
        <v>2585</v>
      </c>
      <c r="L184" s="49" t="s">
        <v>2586</v>
      </c>
    </row>
    <row r="185" spans="1:12" x14ac:dyDescent="0.35">
      <c r="A185" s="49" t="s">
        <v>22</v>
      </c>
      <c r="B185" s="49">
        <v>14</v>
      </c>
      <c r="C185" s="49">
        <v>520229</v>
      </c>
      <c r="D185" s="49" t="s">
        <v>1824</v>
      </c>
      <c r="E185" s="49" t="s">
        <v>2303</v>
      </c>
      <c r="F185" s="49" t="s">
        <v>2304</v>
      </c>
      <c r="G185" s="49" t="s">
        <v>22</v>
      </c>
      <c r="H185" s="49" t="s">
        <v>2303</v>
      </c>
      <c r="I185" s="49" t="s">
        <v>2304</v>
      </c>
    </row>
    <row r="186" spans="1:12" x14ac:dyDescent="0.35">
      <c r="A186" s="49" t="s">
        <v>31</v>
      </c>
      <c r="B186" s="49" t="s">
        <v>2778</v>
      </c>
      <c r="C186" s="49">
        <v>520231</v>
      </c>
      <c r="D186" s="49" t="s">
        <v>1560</v>
      </c>
      <c r="E186" s="49" t="s">
        <v>2789</v>
      </c>
      <c r="F186" s="49" t="s">
        <v>2790</v>
      </c>
      <c r="G186" s="49" t="s">
        <v>20</v>
      </c>
      <c r="H186" s="49" t="s">
        <v>2791</v>
      </c>
      <c r="I186" s="49" t="s">
        <v>2792</v>
      </c>
      <c r="J186" s="49" t="s">
        <v>31</v>
      </c>
      <c r="K186" s="49" t="s">
        <v>2878</v>
      </c>
      <c r="L186" s="49" t="s">
        <v>2879</v>
      </c>
    </row>
    <row r="187" spans="1:12" x14ac:dyDescent="0.35">
      <c r="A187" s="49" t="s">
        <v>32</v>
      </c>
      <c r="B187" s="49" t="s">
        <v>2890</v>
      </c>
      <c r="C187" s="49">
        <v>520232</v>
      </c>
      <c r="D187" s="49" t="s">
        <v>1161</v>
      </c>
      <c r="E187" s="49" t="s">
        <v>2891</v>
      </c>
      <c r="F187" s="49">
        <v>600</v>
      </c>
      <c r="G187" s="49" t="s">
        <v>32</v>
      </c>
      <c r="H187" s="49" t="s">
        <v>2891</v>
      </c>
      <c r="I187" s="49">
        <v>600</v>
      </c>
    </row>
    <row r="188" spans="1:12" x14ac:dyDescent="0.35">
      <c r="A188" s="49" t="s">
        <v>23</v>
      </c>
      <c r="B188" s="49" t="s">
        <v>2342</v>
      </c>
      <c r="C188" s="49">
        <v>520233</v>
      </c>
      <c r="D188" s="49" t="s">
        <v>121</v>
      </c>
      <c r="E188" s="49">
        <v>1801</v>
      </c>
      <c r="F188" s="49">
        <v>0</v>
      </c>
      <c r="G188" s="49" t="s">
        <v>23</v>
      </c>
      <c r="H188" s="49">
        <v>1801</v>
      </c>
      <c r="I188" s="49">
        <v>0</v>
      </c>
    </row>
    <row r="189" spans="1:12" x14ac:dyDescent="0.35">
      <c r="A189" s="49" t="s">
        <v>17</v>
      </c>
      <c r="B189" s="49" t="s">
        <v>1339</v>
      </c>
      <c r="C189" s="49">
        <v>520235</v>
      </c>
      <c r="D189" s="49" t="s">
        <v>1344</v>
      </c>
      <c r="E189" s="49" t="s">
        <v>1445</v>
      </c>
      <c r="F189" s="49" t="s">
        <v>1446</v>
      </c>
      <c r="G189" s="49" t="s">
        <v>17</v>
      </c>
      <c r="H189" s="49" t="s">
        <v>1445</v>
      </c>
      <c r="I189" s="49" t="s">
        <v>1446</v>
      </c>
    </row>
    <row r="190" spans="1:12" x14ac:dyDescent="0.35">
      <c r="A190" s="49" t="s">
        <v>16</v>
      </c>
      <c r="B190" s="49" t="s">
        <v>1213</v>
      </c>
      <c r="C190" s="49">
        <v>520236</v>
      </c>
      <c r="D190" s="49" t="s">
        <v>121</v>
      </c>
      <c r="E190" s="49">
        <v>831</v>
      </c>
      <c r="F190" s="49">
        <v>0</v>
      </c>
      <c r="G190" s="49" t="s">
        <v>16</v>
      </c>
      <c r="H190" s="49">
        <v>831</v>
      </c>
      <c r="I190" s="49">
        <v>0</v>
      </c>
    </row>
    <row r="191" spans="1:12" x14ac:dyDescent="0.35">
      <c r="A191" s="49" t="s">
        <v>31</v>
      </c>
      <c r="B191" s="49" t="s">
        <v>2771</v>
      </c>
      <c r="C191" s="49">
        <v>520237</v>
      </c>
      <c r="D191" s="49" t="s">
        <v>121</v>
      </c>
      <c r="E191" s="49" t="s">
        <v>2847</v>
      </c>
      <c r="F191" s="49">
        <v>0</v>
      </c>
      <c r="G191" s="49" t="s">
        <v>31</v>
      </c>
      <c r="H191" s="49" t="s">
        <v>2847</v>
      </c>
      <c r="I191" s="49">
        <v>0</v>
      </c>
    </row>
    <row r="192" spans="1:12" x14ac:dyDescent="0.35">
      <c r="A192" s="49" t="s">
        <v>22</v>
      </c>
      <c r="B192" s="49">
        <v>14</v>
      </c>
      <c r="C192" s="49">
        <v>520238</v>
      </c>
      <c r="D192" s="49" t="s">
        <v>121</v>
      </c>
      <c r="E192" s="49">
        <v>62</v>
      </c>
      <c r="F192" s="49">
        <v>0</v>
      </c>
      <c r="G192" s="49" t="s">
        <v>22</v>
      </c>
      <c r="H192" s="49">
        <v>62</v>
      </c>
      <c r="I192" s="49">
        <v>0</v>
      </c>
    </row>
    <row r="193" spans="1:15" x14ac:dyDescent="0.35">
      <c r="A193" s="49" t="s">
        <v>23</v>
      </c>
      <c r="B193" s="49" t="s">
        <v>2336</v>
      </c>
      <c r="C193" s="49">
        <v>520239</v>
      </c>
      <c r="D193" s="49" t="s">
        <v>121</v>
      </c>
      <c r="E193" s="49">
        <v>324</v>
      </c>
      <c r="F193" s="49">
        <v>0</v>
      </c>
      <c r="G193" s="49" t="s">
        <v>23</v>
      </c>
      <c r="H193" s="49">
        <v>324</v>
      </c>
      <c r="I193" s="49">
        <v>0</v>
      </c>
    </row>
    <row r="194" spans="1:15" x14ac:dyDescent="0.35">
      <c r="A194" s="49" t="s">
        <v>38</v>
      </c>
      <c r="B194" s="49">
        <v>51</v>
      </c>
      <c r="C194" s="49">
        <v>520240</v>
      </c>
      <c r="D194" s="49" t="s">
        <v>3047</v>
      </c>
      <c r="E194" s="49" t="s">
        <v>3296</v>
      </c>
      <c r="F194" s="49" t="s">
        <v>3297</v>
      </c>
      <c r="G194" s="49" t="s">
        <v>38</v>
      </c>
      <c r="H194" s="49" t="s">
        <v>3296</v>
      </c>
      <c r="I194" s="49" t="s">
        <v>3297</v>
      </c>
    </row>
    <row r="195" spans="1:15" x14ac:dyDescent="0.35">
      <c r="A195" s="49" t="s">
        <v>16</v>
      </c>
      <c r="B195" s="49" t="s">
        <v>1190</v>
      </c>
      <c r="C195" s="49">
        <v>520243</v>
      </c>
      <c r="D195" s="49" t="s">
        <v>1313</v>
      </c>
      <c r="E195" s="49" t="s">
        <v>1311</v>
      </c>
      <c r="F195" s="49" t="s">
        <v>1312</v>
      </c>
      <c r="G195" s="49" t="s">
        <v>16</v>
      </c>
      <c r="H195" s="49" t="s">
        <v>1311</v>
      </c>
      <c r="I195" s="49" t="s">
        <v>1312</v>
      </c>
    </row>
    <row r="196" spans="1:15" x14ac:dyDescent="0.35">
      <c r="A196" s="49" t="s">
        <v>19</v>
      </c>
      <c r="B196" s="49" t="s">
        <v>1619</v>
      </c>
      <c r="C196" s="49">
        <v>520245</v>
      </c>
      <c r="D196" s="49" t="s">
        <v>1718</v>
      </c>
      <c r="E196" s="49" t="s">
        <v>1716</v>
      </c>
      <c r="F196" s="49" t="s">
        <v>1717</v>
      </c>
      <c r="G196" s="49" t="s">
        <v>19</v>
      </c>
      <c r="H196" s="49" t="s">
        <v>1716</v>
      </c>
      <c r="I196" s="49" t="s">
        <v>1717</v>
      </c>
    </row>
    <row r="197" spans="1:15" x14ac:dyDescent="0.35">
      <c r="A197" s="49" t="s">
        <v>42</v>
      </c>
      <c r="B197" s="49" t="s">
        <v>3670</v>
      </c>
      <c r="C197" s="49">
        <v>520246</v>
      </c>
      <c r="D197" s="49" t="s">
        <v>3671</v>
      </c>
      <c r="E197" s="49">
        <v>60</v>
      </c>
      <c r="F197" s="49">
        <v>0</v>
      </c>
      <c r="G197" s="49" t="s">
        <v>42</v>
      </c>
      <c r="H197" s="49">
        <v>60</v>
      </c>
      <c r="I197" s="49">
        <v>0</v>
      </c>
    </row>
    <row r="198" spans="1:15" x14ac:dyDescent="0.35">
      <c r="A198" s="49" t="s">
        <v>20</v>
      </c>
      <c r="B198" s="49" t="s">
        <v>1768</v>
      </c>
      <c r="C198" s="49">
        <v>520249</v>
      </c>
      <c r="D198" s="49" t="s">
        <v>1915</v>
      </c>
      <c r="E198" s="49" t="s">
        <v>1913</v>
      </c>
      <c r="F198" s="49" t="s">
        <v>1914</v>
      </c>
      <c r="G198" s="49" t="s">
        <v>20</v>
      </c>
      <c r="H198" s="49" t="s">
        <v>1913</v>
      </c>
      <c r="I198" s="49" t="s">
        <v>1914</v>
      </c>
    </row>
    <row r="199" spans="1:15" x14ac:dyDescent="0.35">
      <c r="A199" s="49" t="s">
        <v>12</v>
      </c>
      <c r="B199" s="49">
        <v>76</v>
      </c>
      <c r="C199" s="49">
        <v>520250</v>
      </c>
      <c r="D199" s="49" t="s">
        <v>881</v>
      </c>
      <c r="E199" s="49" t="s">
        <v>903</v>
      </c>
      <c r="F199" s="49" t="s">
        <v>904</v>
      </c>
      <c r="G199" s="49" t="s">
        <v>12</v>
      </c>
      <c r="H199" s="49" t="s">
        <v>903</v>
      </c>
      <c r="I199" s="49" t="s">
        <v>904</v>
      </c>
    </row>
    <row r="200" spans="1:15" x14ac:dyDescent="0.35">
      <c r="A200" s="49" t="s">
        <v>22</v>
      </c>
      <c r="B200" s="49">
        <v>17</v>
      </c>
      <c r="C200" s="49">
        <v>520251</v>
      </c>
      <c r="D200" s="49" t="s">
        <v>2300</v>
      </c>
      <c r="E200" s="49" t="s">
        <v>2298</v>
      </c>
      <c r="F200" s="49" t="s">
        <v>2299</v>
      </c>
      <c r="G200" s="49" t="s">
        <v>22</v>
      </c>
      <c r="H200" s="49" t="s">
        <v>2301</v>
      </c>
      <c r="I200" s="49" t="s">
        <v>2302</v>
      </c>
      <c r="J200" s="49" t="s">
        <v>24</v>
      </c>
      <c r="K200" s="49" t="s">
        <v>1066</v>
      </c>
      <c r="L200" s="49" t="s">
        <v>2314</v>
      </c>
    </row>
    <row r="201" spans="1:15" x14ac:dyDescent="0.35">
      <c r="A201" s="49" t="s">
        <v>31</v>
      </c>
      <c r="B201" s="49" t="s">
        <v>2810</v>
      </c>
      <c r="C201" s="49">
        <v>520252</v>
      </c>
      <c r="D201" s="49" t="s">
        <v>2815</v>
      </c>
      <c r="E201" s="49" t="s">
        <v>2813</v>
      </c>
      <c r="F201" s="49" t="s">
        <v>2814</v>
      </c>
      <c r="G201" s="49" t="s">
        <v>31</v>
      </c>
      <c r="H201" s="49" t="s">
        <v>2813</v>
      </c>
      <c r="I201" s="49" t="s">
        <v>2814</v>
      </c>
    </row>
    <row r="202" spans="1:15" x14ac:dyDescent="0.35">
      <c r="A202" s="49" t="s">
        <v>17</v>
      </c>
      <c r="B202" s="49" t="s">
        <v>1339</v>
      </c>
      <c r="C202" s="49">
        <v>520253</v>
      </c>
      <c r="D202" s="49" t="s">
        <v>1429</v>
      </c>
      <c r="E202" s="49" t="s">
        <v>327</v>
      </c>
      <c r="F202" s="49" t="s">
        <v>1443</v>
      </c>
      <c r="G202" s="49" t="s">
        <v>17</v>
      </c>
      <c r="H202" s="49" t="s">
        <v>327</v>
      </c>
      <c r="I202" s="49" t="s">
        <v>1443</v>
      </c>
    </row>
    <row r="203" spans="1:15" x14ac:dyDescent="0.35">
      <c r="A203" s="49" t="s">
        <v>32</v>
      </c>
      <c r="B203" s="49" t="s">
        <v>2890</v>
      </c>
      <c r="C203" s="49">
        <v>520254</v>
      </c>
      <c r="D203" s="49" t="s">
        <v>2899</v>
      </c>
      <c r="E203" s="49">
        <v>79</v>
      </c>
      <c r="F203" s="49" t="s">
        <v>2898</v>
      </c>
      <c r="G203" s="49" t="s">
        <v>17</v>
      </c>
      <c r="H203" s="49" t="s">
        <v>2900</v>
      </c>
      <c r="I203" s="49">
        <v>0</v>
      </c>
      <c r="J203" s="49" t="s">
        <v>32</v>
      </c>
      <c r="K203" s="49" t="s">
        <v>2901</v>
      </c>
      <c r="L203" s="49" t="s">
        <v>2902</v>
      </c>
      <c r="M203" s="49" t="s">
        <v>28</v>
      </c>
      <c r="N203" s="49">
        <v>0</v>
      </c>
      <c r="O203" s="49" t="s">
        <v>2903</v>
      </c>
    </row>
    <row r="204" spans="1:15" x14ac:dyDescent="0.35">
      <c r="A204" s="49" t="s">
        <v>17</v>
      </c>
      <c r="B204" s="49" t="s">
        <v>1336</v>
      </c>
      <c r="C204" s="49">
        <v>520256</v>
      </c>
      <c r="D204" s="49" t="s">
        <v>121</v>
      </c>
      <c r="E204" s="49" t="s">
        <v>1440</v>
      </c>
      <c r="F204" s="49">
        <v>0</v>
      </c>
      <c r="G204" s="49" t="s">
        <v>17</v>
      </c>
      <c r="H204" s="49" t="s">
        <v>1440</v>
      </c>
      <c r="I204" s="49">
        <v>0</v>
      </c>
    </row>
    <row r="205" spans="1:15" x14ac:dyDescent="0.35">
      <c r="A205" s="49" t="s">
        <v>20</v>
      </c>
      <c r="B205" s="49" t="s">
        <v>1768</v>
      </c>
      <c r="C205" s="49">
        <v>520257</v>
      </c>
      <c r="D205" s="49" t="s">
        <v>1886</v>
      </c>
      <c r="E205" s="49" t="s">
        <v>1884</v>
      </c>
      <c r="F205" s="49" t="s">
        <v>1885</v>
      </c>
      <c r="G205" s="49" t="s">
        <v>20</v>
      </c>
      <c r="H205" s="49" t="s">
        <v>1884</v>
      </c>
      <c r="I205" s="49" t="s">
        <v>1885</v>
      </c>
    </row>
    <row r="206" spans="1:15" x14ac:dyDescent="0.35">
      <c r="A206" s="49" t="s">
        <v>20</v>
      </c>
      <c r="B206" s="49" t="s">
        <v>1839</v>
      </c>
      <c r="C206" s="49">
        <v>520258</v>
      </c>
      <c r="D206" s="49" t="s">
        <v>1883</v>
      </c>
      <c r="E206" s="49" t="s">
        <v>1881</v>
      </c>
      <c r="F206" s="49" t="s">
        <v>1882</v>
      </c>
      <c r="G206" s="49" t="s">
        <v>20</v>
      </c>
      <c r="H206" s="49" t="s">
        <v>1881</v>
      </c>
      <c r="I206" s="49" t="s">
        <v>1882</v>
      </c>
    </row>
    <row r="207" spans="1:15" x14ac:dyDescent="0.35">
      <c r="A207" s="49" t="s">
        <v>20</v>
      </c>
      <c r="B207" s="49" t="s">
        <v>1747</v>
      </c>
      <c r="C207" s="49">
        <v>520259</v>
      </c>
      <c r="D207" s="49" t="s">
        <v>1906</v>
      </c>
      <c r="E207" s="49" t="s">
        <v>1904</v>
      </c>
      <c r="F207" s="49" t="s">
        <v>1905</v>
      </c>
      <c r="G207" s="49" t="s">
        <v>20</v>
      </c>
      <c r="H207" s="49" t="s">
        <v>1904</v>
      </c>
      <c r="I207" s="49" t="s">
        <v>1905</v>
      </c>
    </row>
    <row r="208" spans="1:15" x14ac:dyDescent="0.35">
      <c r="A208" s="49" t="s">
        <v>32</v>
      </c>
      <c r="B208" s="49" t="s">
        <v>2853</v>
      </c>
      <c r="C208" s="49">
        <v>520260</v>
      </c>
      <c r="D208" s="49" t="s">
        <v>2889</v>
      </c>
      <c r="E208" s="49" t="s">
        <v>2887</v>
      </c>
      <c r="F208" s="49" t="s">
        <v>2888</v>
      </c>
      <c r="G208" s="49" t="s">
        <v>32</v>
      </c>
      <c r="H208" s="49" t="s">
        <v>2887</v>
      </c>
      <c r="I208" s="49" t="s">
        <v>2888</v>
      </c>
    </row>
    <row r="209" spans="1:15" x14ac:dyDescent="0.35">
      <c r="A209" s="49" t="s">
        <v>38</v>
      </c>
      <c r="B209" s="49">
        <v>51</v>
      </c>
      <c r="C209" s="49">
        <v>520261</v>
      </c>
      <c r="D209" s="49" t="s">
        <v>1341</v>
      </c>
      <c r="E209" s="49" t="s">
        <v>3294</v>
      </c>
      <c r="F209" s="49" t="s">
        <v>3295</v>
      </c>
      <c r="G209" s="49" t="s">
        <v>38</v>
      </c>
      <c r="H209" s="49" t="s">
        <v>3294</v>
      </c>
      <c r="I209" s="49" t="s">
        <v>3295</v>
      </c>
    </row>
    <row r="210" spans="1:15" x14ac:dyDescent="0.35">
      <c r="A210" s="49" t="s">
        <v>12</v>
      </c>
      <c r="B210" s="49" t="s">
        <v>713</v>
      </c>
      <c r="C210" s="49">
        <v>520263</v>
      </c>
      <c r="D210" s="49" t="s">
        <v>925</v>
      </c>
      <c r="E210" s="49" t="s">
        <v>924</v>
      </c>
      <c r="F210" s="49">
        <v>0</v>
      </c>
      <c r="G210" s="49" t="s">
        <v>12</v>
      </c>
      <c r="H210" s="49" t="s">
        <v>924</v>
      </c>
      <c r="I210" s="49">
        <v>0</v>
      </c>
    </row>
    <row r="211" spans="1:15" x14ac:dyDescent="0.35">
      <c r="A211" s="49" t="s">
        <v>20</v>
      </c>
      <c r="B211" s="49" t="s">
        <v>1761</v>
      </c>
      <c r="C211" s="49">
        <v>520264</v>
      </c>
      <c r="D211" s="49" t="s">
        <v>601</v>
      </c>
      <c r="E211" s="49" t="s">
        <v>1897</v>
      </c>
      <c r="F211" s="49" t="s">
        <v>1898</v>
      </c>
      <c r="G211" s="49" t="s">
        <v>20</v>
      </c>
      <c r="H211" s="49" t="s">
        <v>1899</v>
      </c>
      <c r="I211" s="49" t="s">
        <v>1900</v>
      </c>
      <c r="J211" s="49" t="s">
        <v>26</v>
      </c>
      <c r="K211" s="49" t="s">
        <v>1936</v>
      </c>
      <c r="L211" s="49" t="s">
        <v>1937</v>
      </c>
      <c r="M211" s="49" t="s">
        <v>40</v>
      </c>
      <c r="N211" s="49" t="s">
        <v>1939</v>
      </c>
      <c r="O211" s="49" t="s">
        <v>1940</v>
      </c>
    </row>
    <row r="212" spans="1:15" x14ac:dyDescent="0.35">
      <c r="A212" s="49" t="s">
        <v>16</v>
      </c>
      <c r="B212" s="49" t="s">
        <v>1234</v>
      </c>
      <c r="C212" s="49">
        <v>520265</v>
      </c>
      <c r="D212" s="49" t="s">
        <v>1202</v>
      </c>
      <c r="E212" s="49" t="s">
        <v>1309</v>
      </c>
      <c r="F212" s="49" t="s">
        <v>1310</v>
      </c>
      <c r="G212" s="49" t="s">
        <v>16</v>
      </c>
      <c r="H212" s="49" t="s">
        <v>1309</v>
      </c>
      <c r="I212" s="49" t="s">
        <v>1310</v>
      </c>
    </row>
    <row r="213" spans="1:15" x14ac:dyDescent="0.35">
      <c r="A213" s="49" t="s">
        <v>38</v>
      </c>
      <c r="B213" s="49">
        <v>51</v>
      </c>
      <c r="C213" s="49">
        <v>520266</v>
      </c>
      <c r="D213" s="49" t="s">
        <v>2222</v>
      </c>
      <c r="E213" s="49" t="s">
        <v>3292</v>
      </c>
      <c r="F213" s="49" t="s">
        <v>3293</v>
      </c>
      <c r="G213" s="49" t="s">
        <v>38</v>
      </c>
      <c r="H213" s="49" t="s">
        <v>3292</v>
      </c>
      <c r="I213" s="49" t="s">
        <v>3293</v>
      </c>
    </row>
    <row r="214" spans="1:15" x14ac:dyDescent="0.35">
      <c r="A214" s="49" t="s">
        <v>23</v>
      </c>
      <c r="B214" s="49" t="s">
        <v>2342</v>
      </c>
      <c r="C214" s="49">
        <v>520267</v>
      </c>
      <c r="D214" s="49" t="s">
        <v>2335</v>
      </c>
      <c r="E214" s="49" t="s">
        <v>2363</v>
      </c>
      <c r="F214" s="49" t="s">
        <v>2364</v>
      </c>
      <c r="G214" s="49" t="s">
        <v>23</v>
      </c>
      <c r="H214" s="49" t="s">
        <v>2363</v>
      </c>
      <c r="I214" s="49" t="s">
        <v>2364</v>
      </c>
    </row>
    <row r="215" spans="1:15" x14ac:dyDescent="0.35">
      <c r="A215" s="49" t="s">
        <v>26</v>
      </c>
      <c r="B215" s="49" t="s">
        <v>2503</v>
      </c>
      <c r="C215" s="49">
        <v>520268</v>
      </c>
      <c r="D215" s="49" t="s">
        <v>601</v>
      </c>
      <c r="E215" s="49" t="s">
        <v>2602</v>
      </c>
      <c r="F215" s="49" t="s">
        <v>2603</v>
      </c>
      <c r="G215" s="49" t="s">
        <v>26</v>
      </c>
      <c r="H215" s="49" t="s">
        <v>2602</v>
      </c>
      <c r="I215" s="49" t="s">
        <v>2603</v>
      </c>
    </row>
    <row r="216" spans="1:15" x14ac:dyDescent="0.35">
      <c r="A216" s="49" t="s">
        <v>27</v>
      </c>
      <c r="B216" s="49" t="s">
        <v>2608</v>
      </c>
      <c r="C216" s="49">
        <v>520269</v>
      </c>
      <c r="D216" s="49" t="s">
        <v>2663</v>
      </c>
      <c r="E216" s="49" t="s">
        <v>2661</v>
      </c>
      <c r="F216" s="49" t="s">
        <v>2662</v>
      </c>
      <c r="G216" s="49" t="s">
        <v>27</v>
      </c>
      <c r="H216" s="49" t="s">
        <v>2661</v>
      </c>
      <c r="I216" s="49" t="s">
        <v>2662</v>
      </c>
    </row>
    <row r="217" spans="1:15" x14ac:dyDescent="0.35">
      <c r="A217" s="49" t="s">
        <v>25</v>
      </c>
      <c r="B217" s="49">
        <v>8</v>
      </c>
      <c r="C217" s="49">
        <v>520270</v>
      </c>
      <c r="D217" s="49" t="s">
        <v>2545</v>
      </c>
      <c r="E217" s="49" t="s">
        <v>2543</v>
      </c>
      <c r="F217" s="49" t="s">
        <v>2544</v>
      </c>
      <c r="G217" s="49" t="s">
        <v>25</v>
      </c>
      <c r="H217" s="49" t="s">
        <v>2543</v>
      </c>
      <c r="I217" s="49" t="s">
        <v>2544</v>
      </c>
    </row>
    <row r="218" spans="1:15" x14ac:dyDescent="0.35">
      <c r="A218" s="49" t="s">
        <v>20</v>
      </c>
      <c r="B218" s="49" t="s">
        <v>1761</v>
      </c>
      <c r="C218" s="49">
        <v>520271</v>
      </c>
      <c r="D218" s="49" t="s">
        <v>601</v>
      </c>
      <c r="E218" s="49" t="s">
        <v>1874</v>
      </c>
      <c r="F218" s="49" t="s">
        <v>1875</v>
      </c>
      <c r="G218" s="49" t="s">
        <v>20</v>
      </c>
      <c r="H218" s="49" t="s">
        <v>1876</v>
      </c>
      <c r="I218" s="49" t="s">
        <v>1875</v>
      </c>
      <c r="J218" s="49" t="s">
        <v>40</v>
      </c>
      <c r="K218" s="49" t="s">
        <v>1938</v>
      </c>
      <c r="L218" s="49">
        <v>0</v>
      </c>
    </row>
    <row r="219" spans="1:15" x14ac:dyDescent="0.35">
      <c r="A219" s="49" t="s">
        <v>26</v>
      </c>
      <c r="B219" s="49" t="s">
        <v>2503</v>
      </c>
      <c r="C219" s="49">
        <v>520272</v>
      </c>
      <c r="D219" s="49" t="s">
        <v>2601</v>
      </c>
      <c r="E219" s="49" t="s">
        <v>2599</v>
      </c>
      <c r="F219" s="49" t="s">
        <v>2600</v>
      </c>
      <c r="G219" s="49" t="s">
        <v>26</v>
      </c>
      <c r="H219" s="49" t="s">
        <v>2599</v>
      </c>
      <c r="I219" s="49" t="s">
        <v>2600</v>
      </c>
    </row>
    <row r="220" spans="1:15" x14ac:dyDescent="0.35">
      <c r="A220" s="49" t="s">
        <v>26</v>
      </c>
      <c r="B220" s="49" t="s">
        <v>2533</v>
      </c>
      <c r="C220" s="49">
        <v>520273</v>
      </c>
      <c r="D220" s="49" t="s">
        <v>2570</v>
      </c>
      <c r="E220" s="49">
        <v>175</v>
      </c>
      <c r="F220" s="49">
        <v>0</v>
      </c>
      <c r="G220" s="49" t="s">
        <v>26</v>
      </c>
      <c r="H220" s="49">
        <v>175</v>
      </c>
      <c r="I220" s="49">
        <v>0</v>
      </c>
    </row>
    <row r="221" spans="1:15" x14ac:dyDescent="0.35">
      <c r="A221" s="49" t="s">
        <v>26</v>
      </c>
      <c r="B221" s="49" t="s">
        <v>2503</v>
      </c>
      <c r="C221" s="49">
        <v>520274</v>
      </c>
      <c r="D221" s="49" t="s">
        <v>2510</v>
      </c>
      <c r="E221" s="49" t="s">
        <v>2597</v>
      </c>
      <c r="F221" s="49" t="s">
        <v>2598</v>
      </c>
      <c r="G221" s="49" t="s">
        <v>26</v>
      </c>
      <c r="H221" s="49" t="s">
        <v>2597</v>
      </c>
      <c r="I221" s="49" t="s">
        <v>2598</v>
      </c>
    </row>
    <row r="222" spans="1:15" x14ac:dyDescent="0.35">
      <c r="A222" s="49" t="s">
        <v>26</v>
      </c>
      <c r="B222" s="49" t="s">
        <v>2503</v>
      </c>
      <c r="C222" s="49">
        <v>520275</v>
      </c>
      <c r="D222" s="49" t="s">
        <v>2567</v>
      </c>
      <c r="E222" s="49" t="s">
        <v>2565</v>
      </c>
      <c r="F222" s="49" t="s">
        <v>2566</v>
      </c>
      <c r="G222" s="49" t="s">
        <v>26</v>
      </c>
      <c r="H222" s="49" t="s">
        <v>2565</v>
      </c>
      <c r="I222" s="49" t="s">
        <v>2566</v>
      </c>
    </row>
    <row r="223" spans="1:15" x14ac:dyDescent="0.35">
      <c r="A223" s="49" t="s">
        <v>24</v>
      </c>
      <c r="B223" s="49" t="s">
        <v>2365</v>
      </c>
      <c r="C223" s="49">
        <v>520277</v>
      </c>
      <c r="D223" s="49" t="s">
        <v>2430</v>
      </c>
      <c r="E223" s="49" t="s">
        <v>2428</v>
      </c>
      <c r="F223" s="49" t="s">
        <v>2429</v>
      </c>
      <c r="G223" s="49" t="s">
        <v>24</v>
      </c>
      <c r="H223" s="49" t="s">
        <v>2428</v>
      </c>
      <c r="I223" s="49" t="s">
        <v>2429</v>
      </c>
    </row>
    <row r="224" spans="1:15" x14ac:dyDescent="0.35">
      <c r="A224" s="49" t="s">
        <v>24</v>
      </c>
      <c r="B224" s="49" t="s">
        <v>2375</v>
      </c>
      <c r="C224" s="49">
        <v>520278</v>
      </c>
      <c r="D224" s="49" t="s">
        <v>2296</v>
      </c>
      <c r="E224" s="49" t="s">
        <v>2427</v>
      </c>
      <c r="F224" s="49">
        <v>0</v>
      </c>
      <c r="G224" s="49" t="s">
        <v>24</v>
      </c>
      <c r="H224" s="49" t="s">
        <v>2427</v>
      </c>
      <c r="I224" s="49">
        <v>0</v>
      </c>
    </row>
    <row r="225" spans="1:12" x14ac:dyDescent="0.35">
      <c r="A225" s="49" t="s">
        <v>16</v>
      </c>
      <c r="B225" s="49" t="s">
        <v>1190</v>
      </c>
      <c r="C225" s="49">
        <v>520281</v>
      </c>
      <c r="D225" s="49" t="s">
        <v>1307</v>
      </c>
      <c r="E225" s="49">
        <v>171</v>
      </c>
      <c r="F225" s="49" t="s">
        <v>1306</v>
      </c>
      <c r="G225" s="49" t="s">
        <v>16</v>
      </c>
      <c r="H225" s="49">
        <v>112</v>
      </c>
      <c r="I225" s="49" t="s">
        <v>1308</v>
      </c>
      <c r="J225" s="49" t="s">
        <v>31</v>
      </c>
      <c r="K225" s="49">
        <v>59</v>
      </c>
      <c r="L225" s="49" t="s">
        <v>1328</v>
      </c>
    </row>
    <row r="226" spans="1:12" x14ac:dyDescent="0.35">
      <c r="A226" s="49" t="s">
        <v>16</v>
      </c>
      <c r="B226" s="49" t="s">
        <v>1234</v>
      </c>
      <c r="C226" s="49">
        <v>520282</v>
      </c>
      <c r="D226" s="49" t="s">
        <v>1305</v>
      </c>
      <c r="E226" s="49" t="s">
        <v>1303</v>
      </c>
      <c r="F226" s="49" t="s">
        <v>1304</v>
      </c>
      <c r="G226" s="49" t="s">
        <v>16</v>
      </c>
      <c r="H226" s="49" t="s">
        <v>1303</v>
      </c>
      <c r="I226" s="49" t="s">
        <v>1304</v>
      </c>
    </row>
    <row r="227" spans="1:12" x14ac:dyDescent="0.35">
      <c r="A227" s="49" t="s">
        <v>23</v>
      </c>
      <c r="B227" s="49" t="s">
        <v>2324</v>
      </c>
      <c r="C227" s="49">
        <v>520284</v>
      </c>
      <c r="D227" s="49" t="s">
        <v>2349</v>
      </c>
      <c r="E227" s="49">
        <v>80</v>
      </c>
      <c r="F227" s="49">
        <v>0</v>
      </c>
      <c r="G227" s="49" t="s">
        <v>23</v>
      </c>
      <c r="H227" s="49">
        <v>80</v>
      </c>
      <c r="I227" s="49">
        <v>0</v>
      </c>
    </row>
    <row r="228" spans="1:12" x14ac:dyDescent="0.35">
      <c r="A228" s="49" t="s">
        <v>31</v>
      </c>
      <c r="B228" s="49" t="s">
        <v>2810</v>
      </c>
      <c r="C228" s="49">
        <v>520286</v>
      </c>
      <c r="D228" s="49" t="s">
        <v>2846</v>
      </c>
      <c r="E228" s="49" t="s">
        <v>2845</v>
      </c>
      <c r="F228" s="49">
        <v>0</v>
      </c>
      <c r="G228" s="49" t="s">
        <v>31</v>
      </c>
      <c r="H228" s="49" t="s">
        <v>2845</v>
      </c>
      <c r="I228" s="49">
        <v>0</v>
      </c>
    </row>
    <row r="229" spans="1:12" x14ac:dyDescent="0.35">
      <c r="A229" s="49" t="s">
        <v>22</v>
      </c>
      <c r="B229" s="49">
        <v>14</v>
      </c>
      <c r="C229" s="49">
        <v>520287</v>
      </c>
      <c r="D229" s="49" t="s">
        <v>2297</v>
      </c>
      <c r="E229" s="49">
        <v>203</v>
      </c>
      <c r="F229" s="49">
        <v>0</v>
      </c>
      <c r="G229" s="49" t="s">
        <v>22</v>
      </c>
      <c r="H229" s="49">
        <v>203</v>
      </c>
      <c r="I229" s="49">
        <v>0</v>
      </c>
    </row>
    <row r="230" spans="1:12" x14ac:dyDescent="0.35">
      <c r="A230" s="49" t="s">
        <v>32</v>
      </c>
      <c r="B230" s="49" t="s">
        <v>2863</v>
      </c>
      <c r="C230" s="49">
        <v>520288</v>
      </c>
      <c r="D230" s="49" t="s">
        <v>2886</v>
      </c>
      <c r="E230" s="49">
        <v>153</v>
      </c>
      <c r="F230" s="49" t="s">
        <v>2885</v>
      </c>
      <c r="G230" s="49" t="s">
        <v>32</v>
      </c>
      <c r="H230" s="49">
        <v>153</v>
      </c>
      <c r="I230" s="49" t="s">
        <v>2885</v>
      </c>
    </row>
    <row r="231" spans="1:12" x14ac:dyDescent="0.35">
      <c r="A231" s="49" t="s">
        <v>31</v>
      </c>
      <c r="B231" s="49" t="s">
        <v>2768</v>
      </c>
      <c r="C231" s="49">
        <v>520289</v>
      </c>
      <c r="D231" s="49" t="s">
        <v>2756</v>
      </c>
      <c r="E231" s="49" t="s">
        <v>2842</v>
      </c>
      <c r="F231" s="49" t="s">
        <v>2843</v>
      </c>
      <c r="G231" s="49" t="s">
        <v>31</v>
      </c>
      <c r="H231" s="49" t="s">
        <v>2842</v>
      </c>
      <c r="I231" s="49" t="s">
        <v>2843</v>
      </c>
    </row>
    <row r="232" spans="1:12" x14ac:dyDescent="0.35">
      <c r="A232" s="49" t="s">
        <v>27</v>
      </c>
      <c r="B232" s="49" t="s">
        <v>2591</v>
      </c>
      <c r="C232" s="49">
        <v>520290</v>
      </c>
      <c r="D232" s="49" t="s">
        <v>2655</v>
      </c>
      <c r="E232" s="49" t="s">
        <v>2654</v>
      </c>
      <c r="F232" s="49">
        <v>0</v>
      </c>
      <c r="G232" s="49" t="s">
        <v>27</v>
      </c>
      <c r="H232" s="49" t="s">
        <v>2654</v>
      </c>
      <c r="I232" s="49">
        <v>0</v>
      </c>
    </row>
    <row r="233" spans="1:12" x14ac:dyDescent="0.35">
      <c r="A233" s="49" t="s">
        <v>31</v>
      </c>
      <c r="B233" s="49" t="s">
        <v>2768</v>
      </c>
      <c r="C233" s="49">
        <v>520292</v>
      </c>
      <c r="D233" s="49" t="s">
        <v>2806</v>
      </c>
      <c r="E233" s="49" t="s">
        <v>2804</v>
      </c>
      <c r="F233" s="49" t="s">
        <v>2805</v>
      </c>
      <c r="G233" s="49" t="s">
        <v>31</v>
      </c>
      <c r="H233" s="49" t="s">
        <v>2804</v>
      </c>
      <c r="I233" s="49" t="s">
        <v>2805</v>
      </c>
    </row>
    <row r="234" spans="1:12" x14ac:dyDescent="0.35">
      <c r="A234" s="49" t="s">
        <v>20</v>
      </c>
      <c r="B234" s="49" t="s">
        <v>1761</v>
      </c>
      <c r="C234" s="49">
        <v>520293</v>
      </c>
      <c r="D234" s="49" t="s">
        <v>1873</v>
      </c>
      <c r="E234" s="49" t="s">
        <v>1871</v>
      </c>
      <c r="F234" s="49" t="s">
        <v>1872</v>
      </c>
      <c r="G234" s="49" t="s">
        <v>20</v>
      </c>
      <c r="H234" s="49" t="s">
        <v>1871</v>
      </c>
      <c r="I234" s="49" t="s">
        <v>1872</v>
      </c>
    </row>
    <row r="235" spans="1:12" x14ac:dyDescent="0.35">
      <c r="A235" s="49" t="s">
        <v>20</v>
      </c>
      <c r="B235" s="49" t="s">
        <v>1771</v>
      </c>
      <c r="C235" s="49">
        <v>520294</v>
      </c>
      <c r="D235" s="49" t="s">
        <v>1896</v>
      </c>
      <c r="E235" s="49" t="s">
        <v>1894</v>
      </c>
      <c r="F235" s="49" t="s">
        <v>1895</v>
      </c>
      <c r="G235" s="49" t="s">
        <v>20</v>
      </c>
      <c r="H235" s="49" t="s">
        <v>1894</v>
      </c>
      <c r="I235" s="49" t="s">
        <v>1895</v>
      </c>
    </row>
    <row r="236" spans="1:12" x14ac:dyDescent="0.35">
      <c r="A236" s="49" t="s">
        <v>20</v>
      </c>
      <c r="B236" s="49" t="s">
        <v>1768</v>
      </c>
      <c r="C236" s="49">
        <v>520296</v>
      </c>
      <c r="D236" s="49" t="s">
        <v>1870</v>
      </c>
      <c r="E236" s="49" t="s">
        <v>1868</v>
      </c>
      <c r="F236" s="49" t="s">
        <v>1869</v>
      </c>
      <c r="G236" s="49" t="s">
        <v>20</v>
      </c>
      <c r="H236" s="49" t="s">
        <v>1868</v>
      </c>
      <c r="I236" s="49" t="s">
        <v>1869</v>
      </c>
    </row>
    <row r="237" spans="1:12" x14ac:dyDescent="0.35">
      <c r="A237" s="49" t="s">
        <v>29</v>
      </c>
      <c r="B237" s="49" t="s">
        <v>2726</v>
      </c>
      <c r="C237" s="49">
        <v>520297</v>
      </c>
      <c r="D237" s="49" t="s">
        <v>121</v>
      </c>
      <c r="E237" s="49" t="s">
        <v>2743</v>
      </c>
      <c r="F237" s="49">
        <v>0</v>
      </c>
      <c r="G237" s="49" t="s">
        <v>29</v>
      </c>
      <c r="H237" s="49" t="s">
        <v>2743</v>
      </c>
      <c r="I237" s="49">
        <v>0</v>
      </c>
    </row>
    <row r="238" spans="1:12" x14ac:dyDescent="0.35">
      <c r="A238" s="49" t="s">
        <v>40</v>
      </c>
      <c r="B238" s="49">
        <v>23</v>
      </c>
      <c r="C238" s="49">
        <v>520298</v>
      </c>
      <c r="D238" s="49" t="s">
        <v>3557</v>
      </c>
      <c r="E238" s="49" t="s">
        <v>3555</v>
      </c>
      <c r="F238" s="49" t="s">
        <v>3556</v>
      </c>
      <c r="G238" s="49" t="s">
        <v>40</v>
      </c>
      <c r="H238" s="49" t="s">
        <v>3555</v>
      </c>
      <c r="I238" s="49" t="s">
        <v>3556</v>
      </c>
    </row>
    <row r="239" spans="1:12" x14ac:dyDescent="0.35">
      <c r="A239" s="49" t="s">
        <v>26</v>
      </c>
      <c r="B239" s="49" t="s">
        <v>2503</v>
      </c>
      <c r="C239" s="49">
        <v>520299</v>
      </c>
      <c r="D239" s="49" t="s">
        <v>2596</v>
      </c>
      <c r="E239" s="49" t="s">
        <v>2595</v>
      </c>
      <c r="F239" s="49">
        <v>0</v>
      </c>
      <c r="G239" s="49" t="s">
        <v>26</v>
      </c>
      <c r="H239" s="49" t="s">
        <v>2595</v>
      </c>
      <c r="I239" s="49">
        <v>0</v>
      </c>
    </row>
    <row r="240" spans="1:12" x14ac:dyDescent="0.35">
      <c r="A240" s="49" t="s">
        <v>24</v>
      </c>
      <c r="B240" s="49" t="s">
        <v>2375</v>
      </c>
      <c r="C240" s="49">
        <v>520300</v>
      </c>
      <c r="D240" s="49" t="s">
        <v>2467</v>
      </c>
      <c r="E240" s="49" t="s">
        <v>2465</v>
      </c>
      <c r="F240" s="49" t="s">
        <v>2466</v>
      </c>
      <c r="G240" s="49" t="s">
        <v>24</v>
      </c>
      <c r="H240" s="49" t="s">
        <v>2465</v>
      </c>
      <c r="I240" s="49" t="s">
        <v>2466</v>
      </c>
    </row>
    <row r="241" spans="1:9" x14ac:dyDescent="0.35">
      <c r="A241" s="49" t="s">
        <v>40</v>
      </c>
      <c r="B241" s="49" t="s">
        <v>3491</v>
      </c>
      <c r="C241" s="49">
        <v>520301</v>
      </c>
      <c r="D241" s="49" t="s">
        <v>3535</v>
      </c>
      <c r="E241" s="49" t="s">
        <v>3553</v>
      </c>
      <c r="F241" s="49">
        <v>0</v>
      </c>
      <c r="G241" s="49" t="s">
        <v>40</v>
      </c>
      <c r="H241" s="49" t="s">
        <v>3553</v>
      </c>
      <c r="I241" s="49">
        <v>0</v>
      </c>
    </row>
    <row r="242" spans="1:9" x14ac:dyDescent="0.35">
      <c r="A242" s="49" t="s">
        <v>26</v>
      </c>
      <c r="B242" s="49" t="s">
        <v>2503</v>
      </c>
      <c r="C242" s="49">
        <v>520302</v>
      </c>
      <c r="D242" s="49" t="s">
        <v>2567</v>
      </c>
      <c r="E242" s="49" t="s">
        <v>2594</v>
      </c>
      <c r="F242" s="49">
        <v>0</v>
      </c>
      <c r="G242" s="49" t="s">
        <v>26</v>
      </c>
      <c r="H242" s="49" t="s">
        <v>2594</v>
      </c>
      <c r="I242" s="49">
        <v>0</v>
      </c>
    </row>
    <row r="243" spans="1:9" x14ac:dyDescent="0.35">
      <c r="A243" s="49" t="s">
        <v>23</v>
      </c>
      <c r="B243" s="49" t="s">
        <v>2317</v>
      </c>
      <c r="C243" s="49">
        <v>520303</v>
      </c>
      <c r="D243" s="49" t="s">
        <v>2362</v>
      </c>
      <c r="E243" s="49" t="s">
        <v>2361</v>
      </c>
      <c r="F243" s="49">
        <v>27</v>
      </c>
      <c r="G243" s="49" t="s">
        <v>23</v>
      </c>
      <c r="H243" s="49" t="s">
        <v>2361</v>
      </c>
      <c r="I243" s="49">
        <v>27</v>
      </c>
    </row>
    <row r="244" spans="1:9" x14ac:dyDescent="0.35">
      <c r="A244" s="49" t="s">
        <v>26</v>
      </c>
      <c r="B244" s="49" t="s">
        <v>2530</v>
      </c>
      <c r="C244" s="49">
        <v>520304</v>
      </c>
      <c r="D244" s="49" t="s">
        <v>1769</v>
      </c>
      <c r="E244" s="49" t="s">
        <v>2589</v>
      </c>
      <c r="F244" s="49" t="s">
        <v>2590</v>
      </c>
      <c r="G244" s="49" t="s">
        <v>26</v>
      </c>
      <c r="H244" s="49" t="s">
        <v>2589</v>
      </c>
      <c r="I244" s="49" t="s">
        <v>2590</v>
      </c>
    </row>
    <row r="245" spans="1:9" x14ac:dyDescent="0.35">
      <c r="A245" s="49" t="s">
        <v>12</v>
      </c>
      <c r="B245" s="49" t="s">
        <v>693</v>
      </c>
      <c r="C245" s="49">
        <v>520305</v>
      </c>
      <c r="D245" s="49" t="s">
        <v>781</v>
      </c>
      <c r="E245" s="49" t="s">
        <v>922</v>
      </c>
      <c r="F245" s="49" t="s">
        <v>923</v>
      </c>
      <c r="G245" s="49" t="s">
        <v>12</v>
      </c>
      <c r="H245" s="49" t="s">
        <v>922</v>
      </c>
      <c r="I245" s="49" t="s">
        <v>923</v>
      </c>
    </row>
    <row r="246" spans="1:9" x14ac:dyDescent="0.35">
      <c r="A246" s="49" t="s">
        <v>25</v>
      </c>
      <c r="B246" s="49">
        <v>8</v>
      </c>
      <c r="C246" s="49">
        <v>520306</v>
      </c>
      <c r="D246" s="49" t="s">
        <v>2489</v>
      </c>
      <c r="E246" s="49">
        <v>91</v>
      </c>
      <c r="F246" s="49">
        <v>425</v>
      </c>
      <c r="G246" s="49" t="s">
        <v>25</v>
      </c>
      <c r="H246" s="49">
        <v>91</v>
      </c>
      <c r="I246" s="49">
        <v>425</v>
      </c>
    </row>
    <row r="247" spans="1:9" x14ac:dyDescent="0.35">
      <c r="A247" s="49" t="s">
        <v>25</v>
      </c>
      <c r="B247" s="49">
        <v>7</v>
      </c>
      <c r="C247" s="49">
        <v>520307</v>
      </c>
      <c r="D247" s="49" t="s">
        <v>2488</v>
      </c>
      <c r="E247" s="49" t="s">
        <v>2486</v>
      </c>
      <c r="F247" s="49" t="s">
        <v>2487</v>
      </c>
      <c r="G247" s="49" t="s">
        <v>25</v>
      </c>
      <c r="H247" s="49" t="s">
        <v>2486</v>
      </c>
      <c r="I247" s="49" t="s">
        <v>2487</v>
      </c>
    </row>
    <row r="248" spans="1:9" x14ac:dyDescent="0.35">
      <c r="A248" s="49" t="s">
        <v>24</v>
      </c>
      <c r="B248" s="49" t="s">
        <v>2365</v>
      </c>
      <c r="C248" s="49">
        <v>520308</v>
      </c>
      <c r="D248" s="49" t="s">
        <v>2425</v>
      </c>
      <c r="E248" s="49">
        <v>250</v>
      </c>
      <c r="F248" s="49">
        <v>0</v>
      </c>
      <c r="G248" s="49" t="s">
        <v>24</v>
      </c>
      <c r="H248" s="49">
        <v>250</v>
      </c>
      <c r="I248" s="49">
        <v>0</v>
      </c>
    </row>
    <row r="249" spans="1:9" x14ac:dyDescent="0.35">
      <c r="A249" s="49" t="s">
        <v>19</v>
      </c>
      <c r="B249" s="49" t="s">
        <v>1582</v>
      </c>
      <c r="C249" s="49">
        <v>520309</v>
      </c>
      <c r="D249" s="49" t="s">
        <v>121</v>
      </c>
      <c r="E249" s="49">
        <v>203</v>
      </c>
      <c r="F249" s="49">
        <v>0</v>
      </c>
      <c r="G249" s="49" t="s">
        <v>19</v>
      </c>
      <c r="H249" s="49">
        <v>203</v>
      </c>
      <c r="I249" s="49">
        <v>0</v>
      </c>
    </row>
    <row r="250" spans="1:9" x14ac:dyDescent="0.35">
      <c r="A250" s="49" t="s">
        <v>20</v>
      </c>
      <c r="B250" s="49" t="s">
        <v>1747</v>
      </c>
      <c r="C250" s="49">
        <v>520310</v>
      </c>
      <c r="D250" s="49" t="s">
        <v>1867</v>
      </c>
      <c r="E250" s="49" t="s">
        <v>1866</v>
      </c>
      <c r="F250" s="49">
        <v>289</v>
      </c>
      <c r="G250" s="49" t="s">
        <v>20</v>
      </c>
      <c r="H250" s="49" t="s">
        <v>1866</v>
      </c>
      <c r="I250" s="49">
        <v>289</v>
      </c>
    </row>
    <row r="251" spans="1:9" x14ac:dyDescent="0.35">
      <c r="A251" s="49" t="s">
        <v>25</v>
      </c>
      <c r="B251" s="49">
        <v>6</v>
      </c>
      <c r="C251" s="49">
        <v>520311</v>
      </c>
      <c r="D251" s="49" t="s">
        <v>2542</v>
      </c>
      <c r="E251" s="49" t="s">
        <v>2540</v>
      </c>
      <c r="F251" s="49" t="s">
        <v>2541</v>
      </c>
      <c r="G251" s="49" t="s">
        <v>25</v>
      </c>
      <c r="H251" s="49" t="s">
        <v>2540</v>
      </c>
      <c r="I251" s="49" t="s">
        <v>2541</v>
      </c>
    </row>
    <row r="252" spans="1:9" x14ac:dyDescent="0.35">
      <c r="A252" s="49" t="s">
        <v>25</v>
      </c>
      <c r="B252" s="49">
        <v>7</v>
      </c>
      <c r="C252" s="49">
        <v>520312</v>
      </c>
      <c r="D252" s="49" t="s">
        <v>2483</v>
      </c>
      <c r="E252" s="49" t="s">
        <v>2481</v>
      </c>
      <c r="F252" s="49" t="s">
        <v>2482</v>
      </c>
      <c r="G252" s="49" t="s">
        <v>25</v>
      </c>
      <c r="H252" s="49" t="s">
        <v>2481</v>
      </c>
      <c r="I252" s="49" t="s">
        <v>2482</v>
      </c>
    </row>
    <row r="253" spans="1:9" x14ac:dyDescent="0.35">
      <c r="A253" s="49" t="s">
        <v>40</v>
      </c>
      <c r="B253" s="49" t="s">
        <v>3491</v>
      </c>
      <c r="C253" s="49">
        <v>520314</v>
      </c>
      <c r="D253" s="49" t="s">
        <v>121</v>
      </c>
      <c r="E253" s="49" t="s">
        <v>3552</v>
      </c>
      <c r="F253" s="49">
        <v>0</v>
      </c>
      <c r="G253" s="49" t="s">
        <v>40</v>
      </c>
      <c r="H253" s="49" t="s">
        <v>3552</v>
      </c>
      <c r="I253" s="49">
        <v>0</v>
      </c>
    </row>
    <row r="254" spans="1:9" x14ac:dyDescent="0.35">
      <c r="A254" s="49" t="s">
        <v>19</v>
      </c>
      <c r="B254" s="49" t="s">
        <v>1582</v>
      </c>
      <c r="C254" s="49">
        <v>520316</v>
      </c>
      <c r="D254" s="49" t="s">
        <v>1614</v>
      </c>
      <c r="E254" s="49">
        <v>100</v>
      </c>
      <c r="F254" s="49">
        <v>176</v>
      </c>
      <c r="G254" s="49" t="s">
        <v>19</v>
      </c>
      <c r="H254" s="49">
        <v>100</v>
      </c>
      <c r="I254" s="49">
        <v>176</v>
      </c>
    </row>
    <row r="255" spans="1:9" x14ac:dyDescent="0.35">
      <c r="A255" s="49" t="s">
        <v>26</v>
      </c>
      <c r="B255" s="49" t="s">
        <v>2563</v>
      </c>
      <c r="C255" s="49">
        <v>520318</v>
      </c>
      <c r="D255" s="49" t="s">
        <v>1040</v>
      </c>
      <c r="E255" s="49" t="s">
        <v>2587</v>
      </c>
      <c r="F255" s="49" t="s">
        <v>2588</v>
      </c>
      <c r="G255" s="49" t="s">
        <v>26</v>
      </c>
      <c r="H255" s="49" t="s">
        <v>2587</v>
      </c>
      <c r="I255" s="49" t="s">
        <v>2588</v>
      </c>
    </row>
    <row r="256" spans="1:9" x14ac:dyDescent="0.35">
      <c r="A256" s="49" t="s">
        <v>24</v>
      </c>
      <c r="B256" s="49" t="s">
        <v>2365</v>
      </c>
      <c r="C256" s="49">
        <v>520319</v>
      </c>
      <c r="D256" s="49" t="s">
        <v>2272</v>
      </c>
      <c r="E256" s="49" t="s">
        <v>2424</v>
      </c>
      <c r="F256" s="49">
        <v>0</v>
      </c>
      <c r="G256" s="49" t="s">
        <v>24</v>
      </c>
      <c r="H256" s="49" t="s">
        <v>2424</v>
      </c>
      <c r="I256" s="49">
        <v>0</v>
      </c>
    </row>
    <row r="257" spans="1:12" x14ac:dyDescent="0.35">
      <c r="A257" s="49" t="s">
        <v>22</v>
      </c>
      <c r="B257" s="49">
        <v>15</v>
      </c>
      <c r="C257" s="49">
        <v>520320</v>
      </c>
      <c r="D257" s="49" t="s">
        <v>2296</v>
      </c>
      <c r="E257" s="49" t="s">
        <v>2294</v>
      </c>
      <c r="F257" s="49" t="s">
        <v>2295</v>
      </c>
      <c r="G257" s="49" t="s">
        <v>22</v>
      </c>
      <c r="H257" s="49" t="s">
        <v>2294</v>
      </c>
      <c r="I257" s="49" t="s">
        <v>2295</v>
      </c>
    </row>
    <row r="258" spans="1:12" x14ac:dyDescent="0.35">
      <c r="A258" s="49" t="s">
        <v>31</v>
      </c>
      <c r="B258" s="49" t="s">
        <v>2768</v>
      </c>
      <c r="C258" s="49">
        <v>520321</v>
      </c>
      <c r="D258" s="49" t="s">
        <v>2829</v>
      </c>
      <c r="E258" s="49" t="s">
        <v>2841</v>
      </c>
      <c r="F258" s="49">
        <v>0</v>
      </c>
      <c r="G258" s="49" t="s">
        <v>31</v>
      </c>
      <c r="H258" s="49" t="s">
        <v>2841</v>
      </c>
      <c r="I258" s="49">
        <v>0</v>
      </c>
    </row>
    <row r="259" spans="1:12" x14ac:dyDescent="0.35">
      <c r="A259" s="49" t="s">
        <v>21</v>
      </c>
      <c r="B259" s="49" t="s">
        <v>2007</v>
      </c>
      <c r="C259" s="49">
        <v>520322</v>
      </c>
      <c r="D259" s="49" t="s">
        <v>2195</v>
      </c>
      <c r="E259" s="49" t="s">
        <v>401</v>
      </c>
      <c r="F259" s="49">
        <v>0</v>
      </c>
      <c r="G259" s="49" t="s">
        <v>21</v>
      </c>
      <c r="H259" s="49" t="s">
        <v>401</v>
      </c>
      <c r="I259" s="49">
        <v>0</v>
      </c>
    </row>
    <row r="260" spans="1:12" x14ac:dyDescent="0.35">
      <c r="A260" s="49" t="s">
        <v>20</v>
      </c>
      <c r="B260" s="49" t="s">
        <v>1771</v>
      </c>
      <c r="C260" s="49">
        <v>520324</v>
      </c>
      <c r="D260" s="49" t="s">
        <v>1830</v>
      </c>
      <c r="E260" s="49" t="s">
        <v>1889</v>
      </c>
      <c r="F260" s="49" t="s">
        <v>1890</v>
      </c>
      <c r="G260" s="49" t="s">
        <v>20</v>
      </c>
      <c r="H260" s="49" t="s">
        <v>1889</v>
      </c>
      <c r="I260" s="49" t="s">
        <v>1890</v>
      </c>
    </row>
    <row r="261" spans="1:12" x14ac:dyDescent="0.35">
      <c r="A261" s="49" t="s">
        <v>16</v>
      </c>
      <c r="B261" s="49" t="s">
        <v>1213</v>
      </c>
      <c r="C261" s="49">
        <v>520326</v>
      </c>
      <c r="D261" s="49" t="s">
        <v>1301</v>
      </c>
      <c r="E261" s="49" t="s">
        <v>1299</v>
      </c>
      <c r="F261" s="49" t="s">
        <v>1300</v>
      </c>
      <c r="G261" s="49" t="s">
        <v>16</v>
      </c>
      <c r="H261" s="49" t="s">
        <v>1299</v>
      </c>
      <c r="I261" s="49" t="s">
        <v>1302</v>
      </c>
      <c r="J261" s="49" t="s">
        <v>27</v>
      </c>
      <c r="K261" s="49">
        <v>0</v>
      </c>
      <c r="L261" s="49" t="s">
        <v>1325</v>
      </c>
    </row>
    <row r="262" spans="1:12" x14ac:dyDescent="0.35">
      <c r="A262" s="49" t="s">
        <v>26</v>
      </c>
      <c r="B262" s="49" t="s">
        <v>2503</v>
      </c>
      <c r="C262" s="49">
        <v>520327</v>
      </c>
      <c r="D262" s="49" t="s">
        <v>2510</v>
      </c>
      <c r="E262" s="49" t="s">
        <v>2584</v>
      </c>
      <c r="F262" s="49">
        <v>0</v>
      </c>
      <c r="G262" s="49" t="s">
        <v>26</v>
      </c>
      <c r="H262" s="49" t="s">
        <v>2584</v>
      </c>
      <c r="I262" s="49">
        <v>0</v>
      </c>
    </row>
    <row r="263" spans="1:12" x14ac:dyDescent="0.35">
      <c r="A263" s="49" t="s">
        <v>20</v>
      </c>
      <c r="B263" s="49" t="s">
        <v>1771</v>
      </c>
      <c r="C263" s="49">
        <v>520328</v>
      </c>
      <c r="D263" s="49" t="s">
        <v>1888</v>
      </c>
      <c r="E263" s="49" t="s">
        <v>1887</v>
      </c>
      <c r="F263" s="49">
        <v>0</v>
      </c>
      <c r="G263" s="49" t="s">
        <v>20</v>
      </c>
      <c r="H263" s="49" t="s">
        <v>1887</v>
      </c>
      <c r="I263" s="49">
        <v>0</v>
      </c>
    </row>
    <row r="264" spans="1:12" x14ac:dyDescent="0.35">
      <c r="A264" s="49" t="s">
        <v>23</v>
      </c>
      <c r="B264" s="49" t="s">
        <v>2324</v>
      </c>
      <c r="C264" s="49">
        <v>520329</v>
      </c>
      <c r="D264" s="49" t="s">
        <v>2360</v>
      </c>
      <c r="E264" s="49" t="s">
        <v>440</v>
      </c>
      <c r="F264" s="49" t="s">
        <v>2359</v>
      </c>
      <c r="G264" s="49" t="s">
        <v>23</v>
      </c>
      <c r="H264" s="49" t="s">
        <v>440</v>
      </c>
      <c r="I264" s="49" t="s">
        <v>2359</v>
      </c>
    </row>
    <row r="265" spans="1:12" x14ac:dyDescent="0.35">
      <c r="A265" s="49" t="s">
        <v>16</v>
      </c>
      <c r="B265" s="49" t="s">
        <v>1295</v>
      </c>
      <c r="C265" s="49">
        <v>520330</v>
      </c>
      <c r="D265" s="49" t="s">
        <v>1298</v>
      </c>
      <c r="E265" s="49" t="s">
        <v>1296</v>
      </c>
      <c r="F265" s="49" t="s">
        <v>1297</v>
      </c>
      <c r="G265" s="49" t="s">
        <v>16</v>
      </c>
      <c r="H265" s="49" t="s">
        <v>1296</v>
      </c>
      <c r="I265" s="49" t="s">
        <v>1297</v>
      </c>
    </row>
    <row r="266" spans="1:12" x14ac:dyDescent="0.35">
      <c r="A266" s="49" t="s">
        <v>20</v>
      </c>
      <c r="B266" s="49" t="s">
        <v>1747</v>
      </c>
      <c r="C266" s="49">
        <v>520331</v>
      </c>
      <c r="D266" s="49" t="s">
        <v>1781</v>
      </c>
      <c r="E266" s="49" t="s">
        <v>1879</v>
      </c>
      <c r="F266" s="49" t="s">
        <v>1880</v>
      </c>
      <c r="G266" s="49" t="s">
        <v>20</v>
      </c>
      <c r="H266" s="49" t="s">
        <v>1879</v>
      </c>
      <c r="I266" s="49" t="s">
        <v>1880</v>
      </c>
    </row>
    <row r="267" spans="1:12" x14ac:dyDescent="0.35">
      <c r="A267" s="49" t="s">
        <v>16</v>
      </c>
      <c r="B267" s="49" t="s">
        <v>1203</v>
      </c>
      <c r="C267" s="49">
        <v>520332</v>
      </c>
      <c r="D267" s="49" t="s">
        <v>1294</v>
      </c>
      <c r="E267" s="49" t="s">
        <v>1292</v>
      </c>
      <c r="F267" s="49" t="s">
        <v>1293</v>
      </c>
      <c r="G267" s="49" t="s">
        <v>16</v>
      </c>
      <c r="H267" s="49" t="s">
        <v>1292</v>
      </c>
      <c r="I267" s="49" t="s">
        <v>1293</v>
      </c>
    </row>
    <row r="268" spans="1:12" x14ac:dyDescent="0.35">
      <c r="A268" s="49" t="s">
        <v>31</v>
      </c>
      <c r="B268" s="49" t="s">
        <v>2768</v>
      </c>
      <c r="C268" s="49">
        <v>520333</v>
      </c>
      <c r="D268" s="49" t="s">
        <v>2787</v>
      </c>
      <c r="E268" s="49" t="s">
        <v>2785</v>
      </c>
      <c r="F268" s="49" t="s">
        <v>2786</v>
      </c>
      <c r="G268" s="49" t="s">
        <v>16</v>
      </c>
      <c r="H268" s="49" t="s">
        <v>2788</v>
      </c>
      <c r="I268" s="49">
        <v>0</v>
      </c>
      <c r="J268" s="49" t="s">
        <v>31</v>
      </c>
      <c r="K268" s="49" t="s">
        <v>2844</v>
      </c>
      <c r="L268" s="49" t="s">
        <v>2786</v>
      </c>
    </row>
    <row r="269" spans="1:12" x14ac:dyDescent="0.35">
      <c r="A269" s="49" t="s">
        <v>16</v>
      </c>
      <c r="B269" s="49" t="s">
        <v>1203</v>
      </c>
      <c r="C269" s="49">
        <v>520336</v>
      </c>
      <c r="D269" s="49" t="s">
        <v>1291</v>
      </c>
      <c r="E269" s="49" t="s">
        <v>1289</v>
      </c>
      <c r="F269" s="49" t="s">
        <v>1290</v>
      </c>
      <c r="G269" s="49" t="s">
        <v>16</v>
      </c>
      <c r="H269" s="49" t="s">
        <v>1289</v>
      </c>
      <c r="I269" s="49" t="s">
        <v>1290</v>
      </c>
    </row>
    <row r="270" spans="1:12" x14ac:dyDescent="0.35">
      <c r="A270" s="49" t="s">
        <v>20</v>
      </c>
      <c r="B270" s="49" t="s">
        <v>1771</v>
      </c>
      <c r="C270" s="49">
        <v>520337</v>
      </c>
      <c r="D270" s="49" t="s">
        <v>1797</v>
      </c>
      <c r="E270" s="49" t="s">
        <v>1877</v>
      </c>
      <c r="F270" s="49" t="s">
        <v>1878</v>
      </c>
      <c r="G270" s="49" t="s">
        <v>20</v>
      </c>
      <c r="H270" s="49" t="s">
        <v>1877</v>
      </c>
      <c r="I270" s="49" t="s">
        <v>1878</v>
      </c>
    </row>
    <row r="271" spans="1:12" x14ac:dyDescent="0.35">
      <c r="A271" s="49" t="s">
        <v>32</v>
      </c>
      <c r="B271" s="49" t="s">
        <v>2853</v>
      </c>
      <c r="C271" s="49">
        <v>520340</v>
      </c>
      <c r="D271" s="49" t="s">
        <v>2884</v>
      </c>
      <c r="E271" s="49" t="s">
        <v>2882</v>
      </c>
      <c r="F271" s="49" t="s">
        <v>2883</v>
      </c>
      <c r="G271" s="49" t="s">
        <v>32</v>
      </c>
      <c r="H271" s="49" t="s">
        <v>2882</v>
      </c>
      <c r="I271" s="49" t="s">
        <v>2883</v>
      </c>
    </row>
    <row r="272" spans="1:12" x14ac:dyDescent="0.35">
      <c r="A272" s="49" t="s">
        <v>20</v>
      </c>
      <c r="B272" s="49" t="s">
        <v>1768</v>
      </c>
      <c r="C272" s="49">
        <v>520341</v>
      </c>
      <c r="D272" s="49" t="s">
        <v>1821</v>
      </c>
      <c r="E272" s="49" t="s">
        <v>1860</v>
      </c>
      <c r="F272" s="49" t="s">
        <v>1861</v>
      </c>
      <c r="G272" s="49" t="s">
        <v>20</v>
      </c>
      <c r="H272" s="49" t="s">
        <v>1860</v>
      </c>
      <c r="I272" s="49" t="s">
        <v>1861</v>
      </c>
    </row>
    <row r="273" spans="1:9" x14ac:dyDescent="0.35">
      <c r="A273" s="49" t="s">
        <v>26</v>
      </c>
      <c r="B273" s="49" t="s">
        <v>2520</v>
      </c>
      <c r="C273" s="49">
        <v>520343</v>
      </c>
      <c r="D273" s="49" t="s">
        <v>2583</v>
      </c>
      <c r="E273" s="49" t="s">
        <v>2501</v>
      </c>
      <c r="F273" s="49">
        <v>0</v>
      </c>
      <c r="G273" s="49" t="s">
        <v>26</v>
      </c>
      <c r="H273" s="49" t="s">
        <v>2501</v>
      </c>
      <c r="I273" s="49">
        <v>0</v>
      </c>
    </row>
    <row r="274" spans="1:9" x14ac:dyDescent="0.35">
      <c r="A274" s="49" t="s">
        <v>42</v>
      </c>
      <c r="B274" s="49" t="s">
        <v>3527</v>
      </c>
      <c r="C274" s="49">
        <v>520344</v>
      </c>
      <c r="D274" s="49" t="s">
        <v>3778</v>
      </c>
      <c r="E274" s="49" t="s">
        <v>3776</v>
      </c>
      <c r="F274" s="49" t="s">
        <v>3777</v>
      </c>
      <c r="G274" s="49" t="s">
        <v>42</v>
      </c>
      <c r="H274" s="49" t="s">
        <v>3776</v>
      </c>
      <c r="I274" s="49" t="s">
        <v>3777</v>
      </c>
    </row>
    <row r="275" spans="1:9" x14ac:dyDescent="0.35">
      <c r="A275" s="49" t="s">
        <v>31</v>
      </c>
      <c r="B275" s="49" t="s">
        <v>2771</v>
      </c>
      <c r="C275" s="49">
        <v>520345</v>
      </c>
      <c r="D275" s="49" t="s">
        <v>1259</v>
      </c>
      <c r="E275" s="49" t="s">
        <v>2835</v>
      </c>
      <c r="F275" s="49" t="s">
        <v>2759</v>
      </c>
      <c r="G275" s="49" t="s">
        <v>31</v>
      </c>
      <c r="H275" s="49" t="s">
        <v>2835</v>
      </c>
      <c r="I275" s="49" t="s">
        <v>2759</v>
      </c>
    </row>
    <row r="276" spans="1:9" x14ac:dyDescent="0.35">
      <c r="A276" s="49" t="s">
        <v>26</v>
      </c>
      <c r="B276" s="49" t="s">
        <v>2527</v>
      </c>
      <c r="C276" s="49">
        <v>520346</v>
      </c>
      <c r="D276" s="49" t="s">
        <v>2550</v>
      </c>
      <c r="E276" s="49" t="s">
        <v>2549</v>
      </c>
      <c r="F276" s="49">
        <v>0</v>
      </c>
      <c r="G276" s="49" t="s">
        <v>26</v>
      </c>
      <c r="H276" s="49" t="s">
        <v>2549</v>
      </c>
      <c r="I276" s="49">
        <v>0</v>
      </c>
    </row>
    <row r="277" spans="1:9" x14ac:dyDescent="0.35">
      <c r="A277" s="49" t="s">
        <v>42</v>
      </c>
      <c r="B277" s="49" t="s">
        <v>3643</v>
      </c>
      <c r="C277" s="49">
        <v>520347</v>
      </c>
      <c r="D277" s="49" t="s">
        <v>3761</v>
      </c>
      <c r="E277" s="49">
        <v>66</v>
      </c>
      <c r="F277" s="49">
        <v>105</v>
      </c>
      <c r="G277" s="49" t="s">
        <v>42</v>
      </c>
      <c r="H277" s="49">
        <v>66</v>
      </c>
      <c r="I277" s="49">
        <v>105</v>
      </c>
    </row>
    <row r="278" spans="1:9" x14ac:dyDescent="0.35">
      <c r="A278" s="49" t="s">
        <v>20</v>
      </c>
      <c r="B278" s="49" t="s">
        <v>1747</v>
      </c>
      <c r="C278" s="49">
        <v>520348</v>
      </c>
      <c r="D278" s="49" t="s">
        <v>1859</v>
      </c>
      <c r="E278" s="49" t="s">
        <v>1857</v>
      </c>
      <c r="F278" s="49" t="s">
        <v>1858</v>
      </c>
      <c r="G278" s="49" t="s">
        <v>20</v>
      </c>
      <c r="H278" s="49" t="s">
        <v>1857</v>
      </c>
      <c r="I278" s="49" t="s">
        <v>1858</v>
      </c>
    </row>
    <row r="279" spans="1:9" x14ac:dyDescent="0.35">
      <c r="A279" s="49" t="s">
        <v>42</v>
      </c>
      <c r="B279" s="49">
        <v>25</v>
      </c>
      <c r="C279" s="49">
        <v>520349</v>
      </c>
      <c r="D279" s="49" t="s">
        <v>3695</v>
      </c>
      <c r="E279" s="49" t="s">
        <v>3759</v>
      </c>
      <c r="F279" s="49" t="s">
        <v>3760</v>
      </c>
      <c r="G279" s="49" t="s">
        <v>42</v>
      </c>
      <c r="H279" s="49" t="s">
        <v>3759</v>
      </c>
      <c r="I279" s="49" t="s">
        <v>3760</v>
      </c>
    </row>
    <row r="280" spans="1:9" x14ac:dyDescent="0.35">
      <c r="A280" s="49" t="s">
        <v>25</v>
      </c>
      <c r="B280" s="49">
        <v>6</v>
      </c>
      <c r="C280" s="49">
        <v>520350</v>
      </c>
      <c r="D280" s="49" t="s">
        <v>2488</v>
      </c>
      <c r="E280" s="49" t="s">
        <v>2526</v>
      </c>
      <c r="F280" s="49" t="s">
        <v>1461</v>
      </c>
      <c r="G280" s="49" t="s">
        <v>25</v>
      </c>
      <c r="H280" s="49" t="s">
        <v>2526</v>
      </c>
      <c r="I280" s="49" t="s">
        <v>1461</v>
      </c>
    </row>
    <row r="281" spans="1:9" x14ac:dyDescent="0.35">
      <c r="A281" s="49" t="s">
        <v>32</v>
      </c>
      <c r="B281" s="49" t="s">
        <v>2853</v>
      </c>
      <c r="C281" s="49">
        <v>520351</v>
      </c>
      <c r="D281" s="49" t="s">
        <v>2881</v>
      </c>
      <c r="E281" s="49">
        <v>0</v>
      </c>
      <c r="F281" s="49" t="s">
        <v>2880</v>
      </c>
      <c r="G281" s="49" t="s">
        <v>32</v>
      </c>
      <c r="H281" s="49">
        <v>0</v>
      </c>
      <c r="I281" s="49" t="s">
        <v>2880</v>
      </c>
    </row>
    <row r="282" spans="1:9" x14ac:dyDescent="0.35">
      <c r="A282" s="49" t="s">
        <v>40</v>
      </c>
      <c r="B282" s="49" t="s">
        <v>3388</v>
      </c>
      <c r="C282" s="49">
        <v>520352</v>
      </c>
      <c r="D282" s="49" t="s">
        <v>3545</v>
      </c>
      <c r="E282" s="49" t="s">
        <v>3543</v>
      </c>
      <c r="F282" s="49" t="s">
        <v>3544</v>
      </c>
      <c r="G282" s="49" t="s">
        <v>40</v>
      </c>
      <c r="H282" s="49" t="s">
        <v>3543</v>
      </c>
      <c r="I282" s="49" t="s">
        <v>3544</v>
      </c>
    </row>
    <row r="283" spans="1:9" x14ac:dyDescent="0.35">
      <c r="A283" s="49" t="s">
        <v>23</v>
      </c>
      <c r="B283" s="49" t="s">
        <v>2342</v>
      </c>
      <c r="C283" s="49">
        <v>520353</v>
      </c>
      <c r="D283" s="49" t="s">
        <v>2345</v>
      </c>
      <c r="E283" s="49" t="s">
        <v>2343</v>
      </c>
      <c r="F283" s="49" t="s">
        <v>2344</v>
      </c>
      <c r="G283" s="49" t="s">
        <v>23</v>
      </c>
      <c r="H283" s="49" t="s">
        <v>2343</v>
      </c>
      <c r="I283" s="49" t="s">
        <v>2344</v>
      </c>
    </row>
    <row r="284" spans="1:9" x14ac:dyDescent="0.35">
      <c r="A284" s="49" t="s">
        <v>20</v>
      </c>
      <c r="B284" s="49" t="s">
        <v>1790</v>
      </c>
      <c r="C284" s="49">
        <v>520355</v>
      </c>
      <c r="D284" s="49" t="s">
        <v>121</v>
      </c>
      <c r="E284" s="49">
        <v>72</v>
      </c>
      <c r="F284" s="49">
        <v>0</v>
      </c>
      <c r="G284" s="49" t="s">
        <v>20</v>
      </c>
      <c r="H284" s="49">
        <v>72</v>
      </c>
      <c r="I284" s="49">
        <v>0</v>
      </c>
    </row>
    <row r="285" spans="1:9" x14ac:dyDescent="0.35">
      <c r="A285" s="49" t="s">
        <v>31</v>
      </c>
      <c r="B285" s="49" t="s">
        <v>2754</v>
      </c>
      <c r="C285" s="49">
        <v>520356</v>
      </c>
      <c r="D285" s="49" t="s">
        <v>2834</v>
      </c>
      <c r="E285" s="49" t="s">
        <v>2832</v>
      </c>
      <c r="F285" s="49" t="s">
        <v>2833</v>
      </c>
      <c r="G285" s="49" t="s">
        <v>31</v>
      </c>
      <c r="H285" s="49" t="s">
        <v>2832</v>
      </c>
      <c r="I285" s="49" t="s">
        <v>2833</v>
      </c>
    </row>
    <row r="286" spans="1:9" x14ac:dyDescent="0.35">
      <c r="A286" s="49" t="s">
        <v>16</v>
      </c>
      <c r="B286" s="49" t="s">
        <v>1199</v>
      </c>
      <c r="C286" s="49">
        <v>520357</v>
      </c>
      <c r="D286" s="49" t="s">
        <v>1221</v>
      </c>
      <c r="E286" s="49" t="s">
        <v>1288</v>
      </c>
      <c r="F286" s="49">
        <v>0</v>
      </c>
      <c r="G286" s="49" t="s">
        <v>16</v>
      </c>
      <c r="H286" s="49" t="s">
        <v>1288</v>
      </c>
      <c r="I286" s="49">
        <v>0</v>
      </c>
    </row>
    <row r="287" spans="1:9" x14ac:dyDescent="0.35">
      <c r="A287" s="49" t="s">
        <v>24</v>
      </c>
      <c r="B287" s="49" t="s">
        <v>2365</v>
      </c>
      <c r="C287" s="49">
        <v>520358</v>
      </c>
      <c r="D287" s="49" t="s">
        <v>2423</v>
      </c>
      <c r="E287" s="49">
        <v>147</v>
      </c>
      <c r="F287" s="49">
        <v>0</v>
      </c>
      <c r="G287" s="49" t="s">
        <v>24</v>
      </c>
      <c r="H287" s="49">
        <v>147</v>
      </c>
      <c r="I287" s="49">
        <v>0</v>
      </c>
    </row>
    <row r="288" spans="1:9" x14ac:dyDescent="0.35">
      <c r="A288" s="49" t="s">
        <v>23</v>
      </c>
      <c r="B288" s="49" t="s">
        <v>2336</v>
      </c>
      <c r="C288" s="49">
        <v>520359</v>
      </c>
      <c r="D288" s="49" t="s">
        <v>2341</v>
      </c>
      <c r="E288" s="49" t="s">
        <v>2339</v>
      </c>
      <c r="F288" s="49" t="s">
        <v>2340</v>
      </c>
      <c r="G288" s="49" t="s">
        <v>23</v>
      </c>
      <c r="H288" s="49" t="s">
        <v>2339</v>
      </c>
      <c r="I288" s="49" t="s">
        <v>2340</v>
      </c>
    </row>
    <row r="289" spans="1:12" x14ac:dyDescent="0.35">
      <c r="A289" s="49" t="s">
        <v>16</v>
      </c>
      <c r="B289" s="49" t="s">
        <v>1190</v>
      </c>
      <c r="C289" s="49">
        <v>520361</v>
      </c>
      <c r="D289" s="49" t="s">
        <v>1285</v>
      </c>
      <c r="E289" s="49" t="s">
        <v>1283</v>
      </c>
      <c r="F289" s="49" t="s">
        <v>1284</v>
      </c>
      <c r="G289" s="49" t="s">
        <v>16</v>
      </c>
      <c r="H289" s="49" t="s">
        <v>1286</v>
      </c>
      <c r="I289" s="49" t="s">
        <v>1287</v>
      </c>
      <c r="J289" s="49" t="s">
        <v>20</v>
      </c>
      <c r="K289" s="49" t="s">
        <v>1921</v>
      </c>
      <c r="L289" s="49" t="s">
        <v>1922</v>
      </c>
    </row>
    <row r="290" spans="1:12" x14ac:dyDescent="0.35">
      <c r="A290" s="49" t="s">
        <v>34</v>
      </c>
      <c r="B290" s="49" t="s">
        <v>2938</v>
      </c>
      <c r="C290" s="49">
        <v>520362</v>
      </c>
      <c r="D290" s="49" t="s">
        <v>1470</v>
      </c>
      <c r="E290" s="49">
        <v>0</v>
      </c>
      <c r="F290" s="49" t="s">
        <v>2989</v>
      </c>
      <c r="G290" s="49" t="s">
        <v>33</v>
      </c>
      <c r="H290" s="49">
        <v>0</v>
      </c>
      <c r="I290" s="49" t="s">
        <v>2990</v>
      </c>
      <c r="J290" s="49" t="s">
        <v>34</v>
      </c>
      <c r="K290" s="49">
        <v>0</v>
      </c>
      <c r="L290" s="49" t="s">
        <v>3022</v>
      </c>
    </row>
    <row r="291" spans="1:12" x14ac:dyDescent="0.35">
      <c r="A291" s="49" t="s">
        <v>32</v>
      </c>
      <c r="B291" s="49">
        <v>28</v>
      </c>
      <c r="C291" s="49">
        <v>520363</v>
      </c>
      <c r="D291" s="49" t="s">
        <v>2922</v>
      </c>
      <c r="E291" s="49" t="s">
        <v>2920</v>
      </c>
      <c r="F291" s="49" t="s">
        <v>2921</v>
      </c>
      <c r="G291" s="49" t="s">
        <v>32</v>
      </c>
      <c r="H291" s="49" t="s">
        <v>2920</v>
      </c>
      <c r="I291" s="49" t="s">
        <v>2921</v>
      </c>
    </row>
    <row r="292" spans="1:12" x14ac:dyDescent="0.35">
      <c r="A292" s="49" t="s">
        <v>24</v>
      </c>
      <c r="B292" s="49" t="s">
        <v>2365</v>
      </c>
      <c r="C292" s="49">
        <v>520364</v>
      </c>
      <c r="D292" s="49" t="s">
        <v>2267</v>
      </c>
      <c r="E292" s="49" t="s">
        <v>2461</v>
      </c>
      <c r="F292" s="49">
        <v>0</v>
      </c>
      <c r="G292" s="49" t="s">
        <v>24</v>
      </c>
      <c r="H292" s="49" t="s">
        <v>2461</v>
      </c>
      <c r="I292" s="49">
        <v>0</v>
      </c>
    </row>
    <row r="293" spans="1:12" x14ac:dyDescent="0.35">
      <c r="A293" s="49" t="s">
        <v>8</v>
      </c>
      <c r="B293" s="49" t="s">
        <v>203</v>
      </c>
      <c r="C293" s="49">
        <v>520365</v>
      </c>
      <c r="D293" s="49" t="s">
        <v>121</v>
      </c>
      <c r="E293" s="49">
        <v>4</v>
      </c>
      <c r="F293" s="49">
        <v>0</v>
      </c>
      <c r="G293" s="49" t="s">
        <v>8</v>
      </c>
      <c r="H293" s="49">
        <v>4</v>
      </c>
      <c r="I293" s="49">
        <v>0</v>
      </c>
    </row>
    <row r="294" spans="1:12" x14ac:dyDescent="0.35">
      <c r="A294" s="49" t="s">
        <v>22</v>
      </c>
      <c r="B294" s="49">
        <v>17</v>
      </c>
      <c r="C294" s="49">
        <v>520366</v>
      </c>
      <c r="D294" s="49" t="s">
        <v>2263</v>
      </c>
      <c r="E294" s="49" t="s">
        <v>2261</v>
      </c>
      <c r="F294" s="49" t="s">
        <v>2262</v>
      </c>
      <c r="G294" s="49" t="s">
        <v>16</v>
      </c>
      <c r="H294" s="49" t="s">
        <v>2264</v>
      </c>
      <c r="I294" s="49" t="s">
        <v>2265</v>
      </c>
      <c r="J294" s="49" t="s">
        <v>22</v>
      </c>
      <c r="K294" s="49" t="s">
        <v>2310</v>
      </c>
      <c r="L294" s="49" t="s">
        <v>2311</v>
      </c>
    </row>
    <row r="295" spans="1:12" x14ac:dyDescent="0.35">
      <c r="A295" s="49" t="s">
        <v>9</v>
      </c>
      <c r="B295" s="49" t="s">
        <v>301</v>
      </c>
      <c r="C295" s="49">
        <v>520369</v>
      </c>
      <c r="D295" s="49" t="s">
        <v>121</v>
      </c>
      <c r="E295" s="49">
        <v>383</v>
      </c>
      <c r="F295" s="49">
        <v>0</v>
      </c>
      <c r="G295" s="49" t="s">
        <v>9</v>
      </c>
      <c r="H295" s="49">
        <v>383</v>
      </c>
      <c r="I295" s="49">
        <v>0</v>
      </c>
    </row>
    <row r="296" spans="1:12" x14ac:dyDescent="0.35">
      <c r="A296" s="49" t="s">
        <v>20</v>
      </c>
      <c r="B296" s="49" t="s">
        <v>1747</v>
      </c>
      <c r="C296" s="49">
        <v>520370</v>
      </c>
      <c r="D296" s="49" t="s">
        <v>1854</v>
      </c>
      <c r="E296" s="49">
        <v>233</v>
      </c>
      <c r="F296" s="49" t="s">
        <v>1853</v>
      </c>
      <c r="G296" s="49" t="s">
        <v>20</v>
      </c>
      <c r="H296" s="49">
        <v>233</v>
      </c>
      <c r="I296" s="49" t="s">
        <v>1853</v>
      </c>
    </row>
    <row r="297" spans="1:12" x14ac:dyDescent="0.35">
      <c r="A297" s="49" t="s">
        <v>23</v>
      </c>
      <c r="B297" s="49" t="s">
        <v>2336</v>
      </c>
      <c r="C297" s="49">
        <v>520372</v>
      </c>
      <c r="D297" s="49" t="s">
        <v>2338</v>
      </c>
      <c r="E297" s="49" t="s">
        <v>2337</v>
      </c>
      <c r="F297" s="49">
        <v>0</v>
      </c>
      <c r="G297" s="49" t="s">
        <v>23</v>
      </c>
      <c r="H297" s="49" t="s">
        <v>2337</v>
      </c>
      <c r="I297" s="49">
        <v>0</v>
      </c>
    </row>
    <row r="298" spans="1:12" x14ac:dyDescent="0.35">
      <c r="A298" s="49" t="s">
        <v>24</v>
      </c>
      <c r="B298" s="49" t="s">
        <v>2375</v>
      </c>
      <c r="C298" s="49">
        <v>520373</v>
      </c>
      <c r="D298" s="49" t="s">
        <v>2417</v>
      </c>
      <c r="E298" s="49" t="s">
        <v>2415</v>
      </c>
      <c r="F298" s="49" t="s">
        <v>2416</v>
      </c>
      <c r="G298" s="49" t="s">
        <v>24</v>
      </c>
      <c r="H298" s="49" t="s">
        <v>2415</v>
      </c>
      <c r="I298" s="49" t="s">
        <v>2416</v>
      </c>
    </row>
    <row r="299" spans="1:12" x14ac:dyDescent="0.35">
      <c r="A299" s="49" t="s">
        <v>24</v>
      </c>
      <c r="B299" s="49" t="s">
        <v>1831</v>
      </c>
      <c r="C299" s="49">
        <v>520375</v>
      </c>
      <c r="D299" s="49" t="s">
        <v>2399</v>
      </c>
      <c r="E299" s="49" t="s">
        <v>2397</v>
      </c>
      <c r="F299" s="49" t="s">
        <v>2398</v>
      </c>
      <c r="G299" s="49" t="s">
        <v>20</v>
      </c>
      <c r="H299" s="49">
        <v>0</v>
      </c>
      <c r="I299" s="49" t="s">
        <v>2400</v>
      </c>
      <c r="J299" s="49" t="s">
        <v>24</v>
      </c>
      <c r="K299" s="49" t="s">
        <v>2397</v>
      </c>
      <c r="L299" s="49" t="s">
        <v>2443</v>
      </c>
    </row>
    <row r="300" spans="1:12" x14ac:dyDescent="0.35">
      <c r="A300" s="49" t="s">
        <v>25</v>
      </c>
      <c r="B300" s="49">
        <v>8</v>
      </c>
      <c r="C300" s="49">
        <v>520376</v>
      </c>
      <c r="D300" s="49" t="s">
        <v>2478</v>
      </c>
      <c r="E300" s="49" t="s">
        <v>2476</v>
      </c>
      <c r="F300" s="49" t="s">
        <v>2477</v>
      </c>
      <c r="G300" s="49" t="s">
        <v>25</v>
      </c>
      <c r="H300" s="49" t="s">
        <v>2476</v>
      </c>
      <c r="I300" s="49" t="s">
        <v>2477</v>
      </c>
    </row>
    <row r="301" spans="1:12" x14ac:dyDescent="0.35">
      <c r="A301" s="49" t="s">
        <v>16</v>
      </c>
      <c r="B301" s="49">
        <v>19</v>
      </c>
      <c r="C301" s="49">
        <v>520377</v>
      </c>
      <c r="D301" s="49" t="s">
        <v>1276</v>
      </c>
      <c r="E301" s="49" t="s">
        <v>1274</v>
      </c>
      <c r="F301" s="49" t="s">
        <v>1275</v>
      </c>
      <c r="G301" s="49" t="s">
        <v>16</v>
      </c>
      <c r="H301" s="49" t="s">
        <v>1277</v>
      </c>
      <c r="I301" s="49" t="s">
        <v>1278</v>
      </c>
      <c r="J301" s="49" t="s">
        <v>20</v>
      </c>
      <c r="K301" s="49" t="s">
        <v>1919</v>
      </c>
      <c r="L301" s="49" t="s">
        <v>1920</v>
      </c>
    </row>
    <row r="302" spans="1:12" x14ac:dyDescent="0.35">
      <c r="A302" s="49" t="s">
        <v>16</v>
      </c>
      <c r="B302" s="49" t="s">
        <v>1199</v>
      </c>
      <c r="C302" s="49">
        <v>520378</v>
      </c>
      <c r="D302" s="49" t="s">
        <v>1212</v>
      </c>
      <c r="E302" s="49" t="s">
        <v>1281</v>
      </c>
      <c r="F302" s="49" t="s">
        <v>1282</v>
      </c>
      <c r="G302" s="49" t="s">
        <v>16</v>
      </c>
      <c r="H302" s="49" t="s">
        <v>1281</v>
      </c>
      <c r="I302" s="49" t="s">
        <v>1282</v>
      </c>
    </row>
    <row r="303" spans="1:12" x14ac:dyDescent="0.35">
      <c r="A303" s="49" t="s">
        <v>8</v>
      </c>
      <c r="B303" s="49" t="s">
        <v>264</v>
      </c>
      <c r="C303" s="49">
        <v>520380</v>
      </c>
      <c r="D303" s="49" t="s">
        <v>243</v>
      </c>
      <c r="E303" s="49" t="s">
        <v>282</v>
      </c>
      <c r="F303" s="49">
        <v>0</v>
      </c>
      <c r="G303" s="49" t="s">
        <v>8</v>
      </c>
      <c r="H303" s="49" t="s">
        <v>282</v>
      </c>
      <c r="I303" s="49">
        <v>0</v>
      </c>
    </row>
    <row r="304" spans="1:12" x14ac:dyDescent="0.35">
      <c r="A304" s="49" t="s">
        <v>10</v>
      </c>
      <c r="B304" s="49" t="s">
        <v>366</v>
      </c>
      <c r="C304" s="49">
        <v>520382</v>
      </c>
      <c r="D304" s="49" t="s">
        <v>560</v>
      </c>
      <c r="E304" s="49" t="s">
        <v>558</v>
      </c>
      <c r="F304" s="49" t="s">
        <v>559</v>
      </c>
      <c r="G304" s="49" t="s">
        <v>10</v>
      </c>
      <c r="H304" s="49" t="s">
        <v>558</v>
      </c>
      <c r="I304" s="49" t="s">
        <v>559</v>
      </c>
    </row>
    <row r="305" spans="1:12" x14ac:dyDescent="0.35">
      <c r="A305" s="49" t="s">
        <v>22</v>
      </c>
      <c r="B305" s="49">
        <v>17</v>
      </c>
      <c r="C305" s="49">
        <v>520383</v>
      </c>
      <c r="D305" s="49" t="s">
        <v>2267</v>
      </c>
      <c r="E305" s="49" t="s">
        <v>2290</v>
      </c>
      <c r="F305" s="49" t="s">
        <v>2291</v>
      </c>
      <c r="G305" s="49" t="s">
        <v>22</v>
      </c>
      <c r="H305" s="49" t="s">
        <v>809</v>
      </c>
      <c r="I305" s="49" t="s">
        <v>2292</v>
      </c>
      <c r="J305" s="49" t="s">
        <v>24</v>
      </c>
      <c r="K305" s="49" t="s">
        <v>2312</v>
      </c>
      <c r="L305" s="49" t="s">
        <v>2313</v>
      </c>
    </row>
    <row r="306" spans="1:12" x14ac:dyDescent="0.35">
      <c r="A306" s="49" t="s">
        <v>31</v>
      </c>
      <c r="B306" s="49" t="s">
        <v>2754</v>
      </c>
      <c r="C306" s="49">
        <v>520384</v>
      </c>
      <c r="D306" s="49" t="s">
        <v>2593</v>
      </c>
      <c r="E306" s="49" t="s">
        <v>2045</v>
      </c>
      <c r="F306" s="49" t="s">
        <v>2797</v>
      </c>
      <c r="G306" s="49" t="s">
        <v>31</v>
      </c>
      <c r="H306" s="49" t="s">
        <v>2045</v>
      </c>
      <c r="I306" s="49" t="s">
        <v>2797</v>
      </c>
    </row>
    <row r="307" spans="1:12" x14ac:dyDescent="0.35">
      <c r="A307" s="49" t="s">
        <v>32</v>
      </c>
      <c r="B307" s="49">
        <v>28</v>
      </c>
      <c r="C307" s="49">
        <v>520385</v>
      </c>
      <c r="D307" s="49" t="s">
        <v>2848</v>
      </c>
      <c r="E307" s="49" t="s">
        <v>2918</v>
      </c>
      <c r="F307" s="49" t="s">
        <v>2919</v>
      </c>
      <c r="G307" s="49" t="s">
        <v>32</v>
      </c>
      <c r="H307" s="49" t="s">
        <v>2918</v>
      </c>
      <c r="I307" s="49" t="s">
        <v>2919</v>
      </c>
    </row>
    <row r="308" spans="1:12" x14ac:dyDescent="0.35">
      <c r="A308" s="49" t="s">
        <v>26</v>
      </c>
      <c r="B308" s="49" t="s">
        <v>2520</v>
      </c>
      <c r="C308" s="49">
        <v>520386</v>
      </c>
      <c r="D308" s="49" t="s">
        <v>2562</v>
      </c>
      <c r="E308" s="49" t="s">
        <v>2576</v>
      </c>
      <c r="F308" s="49" t="s">
        <v>2577</v>
      </c>
      <c r="G308" s="49" t="s">
        <v>26</v>
      </c>
      <c r="H308" s="49" t="s">
        <v>2576</v>
      </c>
      <c r="I308" s="49" t="s">
        <v>2577</v>
      </c>
    </row>
    <row r="309" spans="1:12" x14ac:dyDescent="0.35">
      <c r="A309" s="49" t="s">
        <v>16</v>
      </c>
      <c r="B309" s="49" t="s">
        <v>1239</v>
      </c>
      <c r="C309" s="49">
        <v>520387</v>
      </c>
      <c r="D309" s="49" t="s">
        <v>1191</v>
      </c>
      <c r="E309" s="49" t="s">
        <v>1279</v>
      </c>
      <c r="F309" s="49" t="s">
        <v>1280</v>
      </c>
      <c r="G309" s="49" t="s">
        <v>16</v>
      </c>
      <c r="H309" s="49" t="s">
        <v>1279</v>
      </c>
      <c r="I309" s="49" t="s">
        <v>1280</v>
      </c>
    </row>
    <row r="310" spans="1:12" x14ac:dyDescent="0.35">
      <c r="A310" s="49" t="s">
        <v>26</v>
      </c>
      <c r="B310" s="49" t="s">
        <v>2533</v>
      </c>
      <c r="C310" s="49">
        <v>520388</v>
      </c>
      <c r="D310" s="49" t="s">
        <v>2575</v>
      </c>
      <c r="E310" s="49" t="s">
        <v>2573</v>
      </c>
      <c r="F310" s="49" t="s">
        <v>2574</v>
      </c>
      <c r="G310" s="49" t="s">
        <v>26</v>
      </c>
      <c r="H310" s="49" t="s">
        <v>2573</v>
      </c>
      <c r="I310" s="49" t="s">
        <v>2574</v>
      </c>
    </row>
    <row r="311" spans="1:12" x14ac:dyDescent="0.35">
      <c r="A311" s="49" t="s">
        <v>24</v>
      </c>
      <c r="B311" s="49" t="s">
        <v>2375</v>
      </c>
      <c r="C311" s="49">
        <v>520389</v>
      </c>
      <c r="D311" s="49" t="s">
        <v>2378</v>
      </c>
      <c r="E311" s="49" t="s">
        <v>1612</v>
      </c>
      <c r="F311" s="49" t="s">
        <v>2458</v>
      </c>
      <c r="G311" s="49" t="s">
        <v>24</v>
      </c>
      <c r="H311" s="49" t="s">
        <v>1612</v>
      </c>
      <c r="I311" s="49" t="s">
        <v>2458</v>
      </c>
    </row>
    <row r="312" spans="1:12" x14ac:dyDescent="0.35">
      <c r="A312" s="49" t="s">
        <v>21</v>
      </c>
      <c r="B312" s="49" t="s">
        <v>2007</v>
      </c>
      <c r="C312" s="49">
        <v>520390</v>
      </c>
      <c r="D312" s="49" t="s">
        <v>2194</v>
      </c>
      <c r="E312" s="49" t="s">
        <v>2192</v>
      </c>
      <c r="F312" s="49" t="s">
        <v>2193</v>
      </c>
      <c r="G312" s="49" t="s">
        <v>21</v>
      </c>
      <c r="H312" s="49" t="s">
        <v>2192</v>
      </c>
      <c r="I312" s="49" t="s">
        <v>2193</v>
      </c>
    </row>
    <row r="313" spans="1:12" x14ac:dyDescent="0.35">
      <c r="A313" s="49" t="s">
        <v>26</v>
      </c>
      <c r="B313" s="49" t="s">
        <v>2520</v>
      </c>
      <c r="C313" s="49">
        <v>520392</v>
      </c>
      <c r="D313" s="49" t="s">
        <v>2572</v>
      </c>
      <c r="E313" s="49" t="s">
        <v>2571</v>
      </c>
      <c r="F313" s="49">
        <v>0</v>
      </c>
      <c r="G313" s="49" t="s">
        <v>26</v>
      </c>
      <c r="H313" s="49" t="s">
        <v>2571</v>
      </c>
      <c r="I313" s="49">
        <v>0</v>
      </c>
    </row>
    <row r="314" spans="1:12" x14ac:dyDescent="0.35">
      <c r="A314" s="49" t="s">
        <v>23</v>
      </c>
      <c r="B314" s="49" t="s">
        <v>2324</v>
      </c>
      <c r="C314" s="49">
        <v>520393</v>
      </c>
      <c r="D314" s="49" t="s">
        <v>2358</v>
      </c>
      <c r="E314" s="49" t="s">
        <v>2357</v>
      </c>
      <c r="F314" s="49">
        <v>0</v>
      </c>
      <c r="G314" s="49" t="s">
        <v>23</v>
      </c>
      <c r="H314" s="49" t="s">
        <v>2357</v>
      </c>
      <c r="I314" s="49">
        <v>0</v>
      </c>
    </row>
    <row r="315" spans="1:12" x14ac:dyDescent="0.35">
      <c r="A315" s="49" t="s">
        <v>16</v>
      </c>
      <c r="B315" s="49" t="s">
        <v>1190</v>
      </c>
      <c r="C315" s="49">
        <v>520394</v>
      </c>
      <c r="D315" s="49" t="s">
        <v>1209</v>
      </c>
      <c r="E315" s="49" t="s">
        <v>1273</v>
      </c>
      <c r="F315" s="49">
        <v>0</v>
      </c>
      <c r="G315" s="49" t="s">
        <v>16</v>
      </c>
      <c r="H315" s="49" t="s">
        <v>1273</v>
      </c>
      <c r="I315" s="49">
        <v>0</v>
      </c>
    </row>
    <row r="316" spans="1:12" x14ac:dyDescent="0.35">
      <c r="A316" s="49" t="s">
        <v>24</v>
      </c>
      <c r="B316" s="49" t="s">
        <v>2365</v>
      </c>
      <c r="C316" s="49">
        <v>520395</v>
      </c>
      <c r="D316" s="49" t="s">
        <v>2411</v>
      </c>
      <c r="E316" s="49" t="s">
        <v>2409</v>
      </c>
      <c r="F316" s="49" t="s">
        <v>2410</v>
      </c>
      <c r="G316" s="49" t="s">
        <v>24</v>
      </c>
      <c r="H316" s="49" t="s">
        <v>2409</v>
      </c>
      <c r="I316" s="49" t="s">
        <v>2410</v>
      </c>
    </row>
    <row r="317" spans="1:12" x14ac:dyDescent="0.35">
      <c r="A317" s="49" t="s">
        <v>17</v>
      </c>
      <c r="B317" s="49" t="s">
        <v>1396</v>
      </c>
      <c r="C317" s="49">
        <v>520396</v>
      </c>
      <c r="D317" s="49" t="s">
        <v>1400</v>
      </c>
      <c r="E317" s="49" t="s">
        <v>1432</v>
      </c>
      <c r="F317" s="49">
        <v>0</v>
      </c>
      <c r="G317" s="49" t="s">
        <v>17</v>
      </c>
      <c r="H317" s="49" t="s">
        <v>1432</v>
      </c>
      <c r="I317" s="49">
        <v>0</v>
      </c>
    </row>
    <row r="318" spans="1:12" x14ac:dyDescent="0.35">
      <c r="A318" s="49" t="s">
        <v>38</v>
      </c>
      <c r="B318" s="49">
        <v>51</v>
      </c>
      <c r="C318" s="49">
        <v>520397</v>
      </c>
      <c r="D318" s="49" t="s">
        <v>2052</v>
      </c>
      <c r="E318" s="49" t="s">
        <v>3267</v>
      </c>
      <c r="F318" s="49" t="s">
        <v>3268</v>
      </c>
      <c r="G318" s="49" t="s">
        <v>37</v>
      </c>
      <c r="H318" s="49" t="s">
        <v>3269</v>
      </c>
      <c r="I318" s="49" t="s">
        <v>3270</v>
      </c>
      <c r="J318" s="49" t="s">
        <v>38</v>
      </c>
      <c r="K318" s="49" t="s">
        <v>3301</v>
      </c>
      <c r="L318" s="49" t="s">
        <v>3302</v>
      </c>
    </row>
    <row r="319" spans="1:12" x14ac:dyDescent="0.35">
      <c r="A319" s="49" t="s">
        <v>15</v>
      </c>
      <c r="B319" s="49" t="s">
        <v>1109</v>
      </c>
      <c r="C319" s="49">
        <v>520399</v>
      </c>
      <c r="D319" s="49" t="s">
        <v>1134</v>
      </c>
      <c r="E319" s="49" t="s">
        <v>1164</v>
      </c>
      <c r="F319" s="49" t="s">
        <v>1165</v>
      </c>
      <c r="G319" s="49" t="s">
        <v>15</v>
      </c>
      <c r="H319" s="49" t="s">
        <v>1164</v>
      </c>
      <c r="I319" s="49" t="s">
        <v>1165</v>
      </c>
    </row>
    <row r="320" spans="1:12" x14ac:dyDescent="0.35">
      <c r="A320" s="49" t="s">
        <v>16</v>
      </c>
      <c r="B320" s="49" t="s">
        <v>1206</v>
      </c>
      <c r="C320" s="49">
        <v>520400</v>
      </c>
      <c r="D320" s="49" t="s">
        <v>1224</v>
      </c>
      <c r="E320" s="49" t="s">
        <v>1271</v>
      </c>
      <c r="F320" s="49" t="s">
        <v>1272</v>
      </c>
      <c r="G320" s="49" t="s">
        <v>16</v>
      </c>
      <c r="H320" s="49" t="s">
        <v>1271</v>
      </c>
      <c r="I320" s="49" t="s">
        <v>1272</v>
      </c>
    </row>
    <row r="321" spans="1:15" x14ac:dyDescent="0.35">
      <c r="A321" s="49" t="s">
        <v>31</v>
      </c>
      <c r="B321" s="49" t="s">
        <v>2754</v>
      </c>
      <c r="C321" s="49">
        <v>520401</v>
      </c>
      <c r="D321" s="49" t="s">
        <v>2756</v>
      </c>
      <c r="E321" s="49">
        <v>221</v>
      </c>
      <c r="F321" s="49">
        <v>0</v>
      </c>
      <c r="G321" s="49" t="s">
        <v>31</v>
      </c>
      <c r="H321" s="49">
        <v>221</v>
      </c>
      <c r="I321" s="49">
        <v>0</v>
      </c>
    </row>
    <row r="322" spans="1:15" x14ac:dyDescent="0.35">
      <c r="A322" s="49" t="s">
        <v>16</v>
      </c>
      <c r="B322" s="49" t="s">
        <v>1267</v>
      </c>
      <c r="C322" s="49">
        <v>520402</v>
      </c>
      <c r="D322" s="49" t="s">
        <v>1270</v>
      </c>
      <c r="E322" s="49" t="s">
        <v>1268</v>
      </c>
      <c r="F322" s="49" t="s">
        <v>1269</v>
      </c>
      <c r="G322" s="49" t="s">
        <v>16</v>
      </c>
      <c r="H322" s="49" t="s">
        <v>1268</v>
      </c>
      <c r="I322" s="49" t="s">
        <v>1269</v>
      </c>
    </row>
    <row r="323" spans="1:15" x14ac:dyDescent="0.35">
      <c r="A323" s="49" t="s">
        <v>20</v>
      </c>
      <c r="B323" s="49" t="s">
        <v>1775</v>
      </c>
      <c r="C323" s="49">
        <v>520403</v>
      </c>
      <c r="D323" s="49" t="s">
        <v>1769</v>
      </c>
      <c r="E323" s="49" t="s">
        <v>1848</v>
      </c>
      <c r="F323" s="49" t="s">
        <v>1849</v>
      </c>
      <c r="G323" s="49" t="s">
        <v>20</v>
      </c>
      <c r="H323" s="49" t="s">
        <v>1848</v>
      </c>
      <c r="I323" s="49" t="s">
        <v>1849</v>
      </c>
    </row>
    <row r="324" spans="1:15" x14ac:dyDescent="0.35">
      <c r="A324" s="49" t="s">
        <v>24</v>
      </c>
      <c r="B324" s="49" t="s">
        <v>1831</v>
      </c>
      <c r="C324" s="49">
        <v>520404</v>
      </c>
      <c r="D324" s="49" t="s">
        <v>2457</v>
      </c>
      <c r="E324" s="49" t="s">
        <v>2456</v>
      </c>
      <c r="F324" s="49">
        <v>0</v>
      </c>
      <c r="G324" s="49" t="s">
        <v>24</v>
      </c>
      <c r="H324" s="49" t="s">
        <v>2456</v>
      </c>
      <c r="I324" s="49">
        <v>0</v>
      </c>
    </row>
    <row r="325" spans="1:15" x14ac:dyDescent="0.35">
      <c r="A325" s="49" t="s">
        <v>32</v>
      </c>
      <c r="B325" s="49" t="s">
        <v>2874</v>
      </c>
      <c r="C325" s="49">
        <v>520405</v>
      </c>
      <c r="D325" s="49" t="s">
        <v>2857</v>
      </c>
      <c r="E325" s="49" t="s">
        <v>2875</v>
      </c>
      <c r="F325" s="49" t="s">
        <v>2876</v>
      </c>
      <c r="G325" s="49" t="s">
        <v>32</v>
      </c>
      <c r="H325" s="49" t="s">
        <v>2875</v>
      </c>
      <c r="I325" s="49" t="s">
        <v>2876</v>
      </c>
    </row>
    <row r="326" spans="1:15" x14ac:dyDescent="0.35">
      <c r="A326" s="49" t="s">
        <v>16</v>
      </c>
      <c r="B326" s="49" t="s">
        <v>1190</v>
      </c>
      <c r="C326" s="49">
        <v>520406</v>
      </c>
      <c r="D326" s="49" t="s">
        <v>1209</v>
      </c>
      <c r="E326" s="49" t="s">
        <v>1266</v>
      </c>
      <c r="F326" s="49">
        <v>0</v>
      </c>
      <c r="G326" s="49" t="s">
        <v>16</v>
      </c>
      <c r="H326" s="49" t="s">
        <v>1266</v>
      </c>
      <c r="I326" s="49">
        <v>0</v>
      </c>
    </row>
    <row r="327" spans="1:15" x14ac:dyDescent="0.35">
      <c r="A327" s="49" t="s">
        <v>22</v>
      </c>
      <c r="B327" s="49">
        <v>15</v>
      </c>
      <c r="C327" s="49">
        <v>520407</v>
      </c>
      <c r="D327" s="49" t="s">
        <v>2277</v>
      </c>
      <c r="E327" s="49" t="s">
        <v>2275</v>
      </c>
      <c r="F327" s="49" t="s">
        <v>2276</v>
      </c>
      <c r="G327" s="49" t="s">
        <v>22</v>
      </c>
      <c r="H327" s="49" t="s">
        <v>2275</v>
      </c>
      <c r="I327" s="49" t="s">
        <v>2276</v>
      </c>
    </row>
    <row r="328" spans="1:15" x14ac:dyDescent="0.35">
      <c r="A328" s="49" t="s">
        <v>23</v>
      </c>
      <c r="B328" s="49" t="s">
        <v>2324</v>
      </c>
      <c r="C328" s="49">
        <v>520408</v>
      </c>
      <c r="D328" s="49" t="s">
        <v>2354</v>
      </c>
      <c r="E328" s="49" t="s">
        <v>2352</v>
      </c>
      <c r="F328" s="49" t="s">
        <v>2353</v>
      </c>
      <c r="G328" s="49" t="s">
        <v>23</v>
      </c>
      <c r="H328" s="49" t="s">
        <v>2355</v>
      </c>
      <c r="I328" s="49" t="s">
        <v>2356</v>
      </c>
      <c r="J328" s="49" t="s">
        <v>24</v>
      </c>
      <c r="K328" s="49">
        <v>99</v>
      </c>
      <c r="L328" s="49">
        <v>115</v>
      </c>
      <c r="M328" s="49" t="s">
        <v>26</v>
      </c>
      <c r="N328" s="49" t="s">
        <v>2391</v>
      </c>
      <c r="O328" s="49">
        <v>255</v>
      </c>
    </row>
    <row r="329" spans="1:15" x14ac:dyDescent="0.35">
      <c r="A329" s="49" t="s">
        <v>19</v>
      </c>
      <c r="B329" s="49" t="s">
        <v>1619</v>
      </c>
      <c r="C329" s="49">
        <v>520409</v>
      </c>
      <c r="D329" s="49" t="s">
        <v>1710</v>
      </c>
      <c r="E329" s="49" t="s">
        <v>1708</v>
      </c>
      <c r="F329" s="49" t="s">
        <v>1709</v>
      </c>
      <c r="G329" s="49" t="s">
        <v>19</v>
      </c>
      <c r="H329" s="49" t="s">
        <v>1708</v>
      </c>
      <c r="I329" s="49" t="s">
        <v>1709</v>
      </c>
    </row>
    <row r="330" spans="1:15" x14ac:dyDescent="0.35">
      <c r="A330" s="49" t="s">
        <v>22</v>
      </c>
      <c r="B330" s="49">
        <v>16</v>
      </c>
      <c r="C330" s="49">
        <v>520410</v>
      </c>
      <c r="D330" s="49" t="s">
        <v>1265</v>
      </c>
      <c r="E330" s="49" t="s">
        <v>2288</v>
      </c>
      <c r="F330" s="49" t="s">
        <v>2289</v>
      </c>
      <c r="G330" s="49" t="s">
        <v>22</v>
      </c>
      <c r="H330" s="49" t="s">
        <v>2288</v>
      </c>
      <c r="I330" s="49" t="s">
        <v>2289</v>
      </c>
    </row>
    <row r="331" spans="1:15" x14ac:dyDescent="0.35">
      <c r="A331" s="49" t="s">
        <v>16</v>
      </c>
      <c r="B331" s="49" t="s">
        <v>1199</v>
      </c>
      <c r="C331" s="49">
        <v>520411</v>
      </c>
      <c r="D331" s="49" t="s">
        <v>1265</v>
      </c>
      <c r="E331" s="49" t="s">
        <v>1264</v>
      </c>
      <c r="F331" s="49">
        <v>0</v>
      </c>
      <c r="G331" s="49" t="s">
        <v>16</v>
      </c>
      <c r="H331" s="49" t="s">
        <v>1264</v>
      </c>
      <c r="I331" s="49">
        <v>0</v>
      </c>
    </row>
    <row r="332" spans="1:15" x14ac:dyDescent="0.35">
      <c r="A332" s="49" t="s">
        <v>20</v>
      </c>
      <c r="B332" s="49" t="s">
        <v>1771</v>
      </c>
      <c r="C332" s="49">
        <v>520412</v>
      </c>
      <c r="D332" s="49" t="s">
        <v>1840</v>
      </c>
      <c r="E332" s="49" t="s">
        <v>1738</v>
      </c>
      <c r="F332" s="49">
        <v>0</v>
      </c>
      <c r="G332" s="49" t="s">
        <v>20</v>
      </c>
      <c r="H332" s="49" t="s">
        <v>1738</v>
      </c>
      <c r="I332" s="49">
        <v>0</v>
      </c>
    </row>
    <row r="333" spans="1:15" x14ac:dyDescent="0.35">
      <c r="A333" s="49" t="s">
        <v>17</v>
      </c>
      <c r="B333" s="49" t="s">
        <v>1336</v>
      </c>
      <c r="C333" s="49">
        <v>520413</v>
      </c>
      <c r="D333" s="49" t="s">
        <v>121</v>
      </c>
      <c r="E333" s="49">
        <v>37</v>
      </c>
      <c r="F333" s="49">
        <v>0</v>
      </c>
      <c r="G333" s="49" t="s">
        <v>17</v>
      </c>
      <c r="H333" s="49">
        <v>37</v>
      </c>
      <c r="I333" s="49">
        <v>0</v>
      </c>
    </row>
    <row r="334" spans="1:15" x14ac:dyDescent="0.35">
      <c r="A334" s="49" t="s">
        <v>40</v>
      </c>
      <c r="B334" s="49" t="s">
        <v>3377</v>
      </c>
      <c r="C334" s="49">
        <v>520415</v>
      </c>
      <c r="D334" s="49" t="s">
        <v>3538</v>
      </c>
      <c r="E334" s="49">
        <v>568</v>
      </c>
      <c r="F334" s="49">
        <v>200</v>
      </c>
      <c r="G334" s="49" t="s">
        <v>40</v>
      </c>
      <c r="H334" s="49">
        <v>568</v>
      </c>
      <c r="I334" s="49">
        <v>200</v>
      </c>
    </row>
    <row r="335" spans="1:15" x14ac:dyDescent="0.35">
      <c r="A335" s="49" t="s">
        <v>21</v>
      </c>
      <c r="B335" s="49">
        <v>70</v>
      </c>
      <c r="C335" s="49">
        <v>520416</v>
      </c>
      <c r="D335" s="49" t="s">
        <v>1948</v>
      </c>
      <c r="E335" s="49" t="s">
        <v>2190</v>
      </c>
      <c r="F335" s="49" t="s">
        <v>2191</v>
      </c>
      <c r="G335" s="49" t="s">
        <v>21</v>
      </c>
      <c r="H335" s="49" t="s">
        <v>2190</v>
      </c>
      <c r="I335" s="49" t="s">
        <v>2191</v>
      </c>
    </row>
    <row r="336" spans="1:15" x14ac:dyDescent="0.35">
      <c r="A336" s="49" t="s">
        <v>19</v>
      </c>
      <c r="B336" s="49">
        <v>89</v>
      </c>
      <c r="C336" s="49">
        <v>520417</v>
      </c>
      <c r="D336" s="49" t="s">
        <v>1640</v>
      </c>
      <c r="E336" s="49" t="s">
        <v>1724</v>
      </c>
      <c r="F336" s="49" t="s">
        <v>1725</v>
      </c>
      <c r="G336" s="49" t="s">
        <v>19</v>
      </c>
      <c r="H336" s="49" t="s">
        <v>1724</v>
      </c>
      <c r="I336" s="49" t="s">
        <v>1725</v>
      </c>
    </row>
    <row r="337" spans="1:15" x14ac:dyDescent="0.35">
      <c r="A337" s="49" t="s">
        <v>27</v>
      </c>
      <c r="B337" s="49" t="s">
        <v>2608</v>
      </c>
      <c r="C337" s="49">
        <v>520418</v>
      </c>
      <c r="D337" s="49" t="s">
        <v>2615</v>
      </c>
      <c r="E337" s="49" t="s">
        <v>1437</v>
      </c>
      <c r="F337" s="49" t="s">
        <v>2614</v>
      </c>
      <c r="G337" s="49" t="s">
        <v>16</v>
      </c>
      <c r="H337" s="49" t="s">
        <v>2616</v>
      </c>
      <c r="I337" s="49" t="s">
        <v>2497</v>
      </c>
      <c r="J337" s="49" t="s">
        <v>31</v>
      </c>
      <c r="K337" s="49" t="s">
        <v>2681</v>
      </c>
      <c r="L337" s="49" t="s">
        <v>2682</v>
      </c>
      <c r="M337" s="49" t="s">
        <v>27</v>
      </c>
      <c r="N337" s="49" t="s">
        <v>2678</v>
      </c>
      <c r="O337" s="49" t="s">
        <v>2679</v>
      </c>
    </row>
    <row r="338" spans="1:15" x14ac:dyDescent="0.35">
      <c r="A338" s="49" t="s">
        <v>21</v>
      </c>
      <c r="B338" s="49" t="s">
        <v>1999</v>
      </c>
      <c r="C338" s="49">
        <v>520419</v>
      </c>
      <c r="D338" s="49" t="s">
        <v>2231</v>
      </c>
      <c r="E338" s="49" t="s">
        <v>2229</v>
      </c>
      <c r="F338" s="49" t="s">
        <v>2230</v>
      </c>
      <c r="G338" s="49" t="s">
        <v>21</v>
      </c>
      <c r="H338" s="49" t="s">
        <v>2229</v>
      </c>
      <c r="I338" s="49" t="s">
        <v>2230</v>
      </c>
    </row>
    <row r="339" spans="1:15" x14ac:dyDescent="0.35">
      <c r="A339" s="49" t="s">
        <v>26</v>
      </c>
      <c r="B339" s="49" t="s">
        <v>2520</v>
      </c>
      <c r="C339" s="49">
        <v>520421</v>
      </c>
      <c r="D339" s="49" t="s">
        <v>2539</v>
      </c>
      <c r="E339" s="49" t="s">
        <v>2537</v>
      </c>
      <c r="F339" s="49" t="s">
        <v>2538</v>
      </c>
      <c r="G339" s="49" t="s">
        <v>26</v>
      </c>
      <c r="H339" s="49" t="s">
        <v>2537</v>
      </c>
      <c r="I339" s="49" t="s">
        <v>2538</v>
      </c>
    </row>
    <row r="340" spans="1:15" x14ac:dyDescent="0.35">
      <c r="A340" s="49" t="s">
        <v>24</v>
      </c>
      <c r="B340" s="49" t="s">
        <v>2375</v>
      </c>
      <c r="C340" s="49">
        <v>520422</v>
      </c>
      <c r="D340" s="49" t="s">
        <v>2378</v>
      </c>
      <c r="E340" s="49" t="s">
        <v>2454</v>
      </c>
      <c r="F340" s="49" t="s">
        <v>2455</v>
      </c>
      <c r="G340" s="49" t="s">
        <v>24</v>
      </c>
      <c r="H340" s="49" t="s">
        <v>2454</v>
      </c>
      <c r="I340" s="49" t="s">
        <v>2455</v>
      </c>
    </row>
    <row r="341" spans="1:15" x14ac:dyDescent="0.35">
      <c r="A341" s="49" t="s">
        <v>24</v>
      </c>
      <c r="B341" s="49" t="s">
        <v>2375</v>
      </c>
      <c r="C341" s="49">
        <v>520423</v>
      </c>
      <c r="D341" s="49" t="s">
        <v>2402</v>
      </c>
      <c r="E341" s="49" t="s">
        <v>2401</v>
      </c>
      <c r="F341" s="49">
        <v>0</v>
      </c>
      <c r="G341" s="49" t="s">
        <v>24</v>
      </c>
      <c r="H341" s="49" t="s">
        <v>2401</v>
      </c>
      <c r="I341" s="49">
        <v>0</v>
      </c>
    </row>
    <row r="342" spans="1:15" x14ac:dyDescent="0.35">
      <c r="A342" s="49" t="s">
        <v>16</v>
      </c>
      <c r="B342" s="49" t="s">
        <v>1199</v>
      </c>
      <c r="C342" s="49">
        <v>520424</v>
      </c>
      <c r="D342" s="49" t="s">
        <v>1202</v>
      </c>
      <c r="E342" s="49" t="s">
        <v>1260</v>
      </c>
      <c r="F342" s="49" t="s">
        <v>1261</v>
      </c>
      <c r="G342" s="49" t="s">
        <v>16</v>
      </c>
      <c r="H342" s="49" t="s">
        <v>1262</v>
      </c>
      <c r="I342" s="49" t="s">
        <v>1263</v>
      </c>
      <c r="J342" s="49" t="s">
        <v>22</v>
      </c>
      <c r="K342" s="49" t="s">
        <v>1322</v>
      </c>
      <c r="L342" s="49" t="s">
        <v>1323</v>
      </c>
    </row>
    <row r="343" spans="1:15" x14ac:dyDescent="0.35">
      <c r="A343" s="49" t="s">
        <v>20</v>
      </c>
      <c r="B343" s="49" t="s">
        <v>1771</v>
      </c>
      <c r="C343" s="49">
        <v>520425</v>
      </c>
      <c r="D343" s="49" t="s">
        <v>1865</v>
      </c>
      <c r="E343" s="49" t="s">
        <v>1864</v>
      </c>
      <c r="F343" s="49">
        <v>0</v>
      </c>
      <c r="G343" s="49" t="s">
        <v>20</v>
      </c>
      <c r="H343" s="49" t="s">
        <v>1864</v>
      </c>
      <c r="I343" s="49">
        <v>0</v>
      </c>
    </row>
    <row r="344" spans="1:15" x14ac:dyDescent="0.35">
      <c r="A344" s="49" t="s">
        <v>23</v>
      </c>
      <c r="B344" s="49" t="s">
        <v>2324</v>
      </c>
      <c r="C344" s="49">
        <v>520426</v>
      </c>
      <c r="D344" s="49" t="s">
        <v>2332</v>
      </c>
      <c r="E344" s="49" t="s">
        <v>2351</v>
      </c>
      <c r="F344" s="49" t="s">
        <v>756</v>
      </c>
      <c r="G344" s="49" t="s">
        <v>23</v>
      </c>
      <c r="H344" s="49" t="s">
        <v>2351</v>
      </c>
      <c r="I344" s="49" t="s">
        <v>756</v>
      </c>
    </row>
    <row r="345" spans="1:15" x14ac:dyDescent="0.35">
      <c r="A345" s="49" t="s">
        <v>26</v>
      </c>
      <c r="B345" s="49" t="s">
        <v>2533</v>
      </c>
      <c r="C345" s="49">
        <v>520427</v>
      </c>
      <c r="D345" s="49" t="s">
        <v>2536</v>
      </c>
      <c r="E345" s="49" t="s">
        <v>2534</v>
      </c>
      <c r="F345" s="49" t="s">
        <v>2535</v>
      </c>
      <c r="G345" s="49" t="s">
        <v>26</v>
      </c>
      <c r="H345" s="49" t="s">
        <v>2534</v>
      </c>
      <c r="I345" s="49" t="s">
        <v>2535</v>
      </c>
    </row>
    <row r="346" spans="1:15" x14ac:dyDescent="0.35">
      <c r="A346" s="49" t="s">
        <v>12</v>
      </c>
      <c r="B346" s="49" t="s">
        <v>770</v>
      </c>
      <c r="C346" s="49">
        <v>520428</v>
      </c>
      <c r="D346" s="49" t="s">
        <v>920</v>
      </c>
      <c r="E346" s="49" t="s">
        <v>113</v>
      </c>
      <c r="F346" s="49" t="s">
        <v>919</v>
      </c>
      <c r="G346" s="49" t="s">
        <v>12</v>
      </c>
      <c r="H346" s="49" t="s">
        <v>113</v>
      </c>
      <c r="I346" s="49" t="s">
        <v>921</v>
      </c>
      <c r="J346" s="49" t="s">
        <v>21</v>
      </c>
      <c r="K346" s="49">
        <v>0</v>
      </c>
      <c r="L346" s="49" t="s">
        <v>937</v>
      </c>
    </row>
    <row r="347" spans="1:15" x14ac:dyDescent="0.35">
      <c r="A347" s="49" t="s">
        <v>9</v>
      </c>
      <c r="B347" s="49" t="s">
        <v>301</v>
      </c>
      <c r="C347" s="49">
        <v>520429</v>
      </c>
      <c r="D347" s="49" t="s">
        <v>347</v>
      </c>
      <c r="E347" s="49">
        <v>20</v>
      </c>
      <c r="F347" s="49" t="s">
        <v>346</v>
      </c>
      <c r="G347" s="49" t="s">
        <v>9</v>
      </c>
      <c r="H347" s="49">
        <v>20</v>
      </c>
      <c r="I347" s="49" t="s">
        <v>346</v>
      </c>
    </row>
    <row r="348" spans="1:15" x14ac:dyDescent="0.35">
      <c r="A348" s="49" t="s">
        <v>34</v>
      </c>
      <c r="B348" s="49" t="s">
        <v>2960</v>
      </c>
      <c r="C348" s="49">
        <v>520431</v>
      </c>
      <c r="D348" s="49" t="s">
        <v>3019</v>
      </c>
      <c r="E348" s="49" t="s">
        <v>2303</v>
      </c>
      <c r="F348" s="49" t="s">
        <v>3018</v>
      </c>
      <c r="G348" s="49" t="s">
        <v>34</v>
      </c>
      <c r="H348" s="49" t="s">
        <v>2303</v>
      </c>
      <c r="I348" s="49" t="s">
        <v>3020</v>
      </c>
      <c r="J348" s="49" t="s">
        <v>36</v>
      </c>
      <c r="K348" s="49">
        <v>0</v>
      </c>
      <c r="L348" s="49" t="s">
        <v>3028</v>
      </c>
    </row>
    <row r="349" spans="1:15" x14ac:dyDescent="0.35">
      <c r="A349" s="49" t="s">
        <v>16</v>
      </c>
      <c r="B349" s="49" t="s">
        <v>1213</v>
      </c>
      <c r="C349" s="49">
        <v>520432</v>
      </c>
      <c r="D349" s="49" t="s">
        <v>1259</v>
      </c>
      <c r="E349" s="49" t="s">
        <v>1258</v>
      </c>
      <c r="F349" s="49">
        <v>0</v>
      </c>
      <c r="G349" s="49" t="s">
        <v>16</v>
      </c>
      <c r="H349" s="49" t="s">
        <v>1258</v>
      </c>
      <c r="I349" s="49">
        <v>0</v>
      </c>
    </row>
    <row r="350" spans="1:15" x14ac:dyDescent="0.35">
      <c r="A350" s="49" t="s">
        <v>26</v>
      </c>
      <c r="B350" s="49" t="s">
        <v>2530</v>
      </c>
      <c r="C350" s="49">
        <v>520433</v>
      </c>
      <c r="D350" s="49" t="s">
        <v>2532</v>
      </c>
      <c r="E350" s="49" t="s">
        <v>2531</v>
      </c>
      <c r="F350" s="49">
        <v>0</v>
      </c>
      <c r="G350" s="49" t="s">
        <v>26</v>
      </c>
      <c r="H350" s="49" t="s">
        <v>2531</v>
      </c>
      <c r="I350" s="49">
        <v>0</v>
      </c>
    </row>
    <row r="351" spans="1:15" x14ac:dyDescent="0.35">
      <c r="A351" s="49" t="s">
        <v>17</v>
      </c>
      <c r="B351" s="49" t="s">
        <v>1346</v>
      </c>
      <c r="C351" s="49">
        <v>520434</v>
      </c>
      <c r="D351" s="49" t="s">
        <v>1438</v>
      </c>
      <c r="E351" s="49" t="s">
        <v>1437</v>
      </c>
      <c r="F351" s="49">
        <v>628</v>
      </c>
      <c r="G351" s="49" t="s">
        <v>17</v>
      </c>
      <c r="H351" s="49" t="s">
        <v>1439</v>
      </c>
      <c r="I351" s="49">
        <v>378</v>
      </c>
      <c r="J351" s="49" t="s">
        <v>38</v>
      </c>
      <c r="K351" s="49" t="s">
        <v>1459</v>
      </c>
      <c r="L351" s="49">
        <v>250</v>
      </c>
    </row>
    <row r="352" spans="1:15" x14ac:dyDescent="0.35">
      <c r="A352" s="49" t="s">
        <v>8</v>
      </c>
      <c r="B352" s="49" t="s">
        <v>207</v>
      </c>
      <c r="C352" s="49">
        <v>520436</v>
      </c>
      <c r="D352" s="49" t="s">
        <v>252</v>
      </c>
      <c r="E352" s="49" t="s">
        <v>280</v>
      </c>
      <c r="F352" s="49" t="s">
        <v>281</v>
      </c>
      <c r="G352" s="49" t="s">
        <v>8</v>
      </c>
      <c r="H352" s="49" t="s">
        <v>280</v>
      </c>
      <c r="I352" s="49" t="s">
        <v>281</v>
      </c>
    </row>
    <row r="353" spans="1:12" x14ac:dyDescent="0.35">
      <c r="A353" s="49" t="s">
        <v>3795</v>
      </c>
      <c r="B353" s="49" t="s">
        <v>3804</v>
      </c>
      <c r="C353" s="49">
        <v>520437</v>
      </c>
      <c r="D353" s="49" t="s">
        <v>3829</v>
      </c>
      <c r="E353" s="49" t="s">
        <v>1535</v>
      </c>
      <c r="F353" s="49" t="s">
        <v>1101</v>
      </c>
      <c r="G353" s="49" t="s">
        <v>3795</v>
      </c>
      <c r="H353" s="49" t="s">
        <v>1535</v>
      </c>
      <c r="I353" s="49" t="s">
        <v>1101</v>
      </c>
    </row>
    <row r="354" spans="1:12" x14ac:dyDescent="0.35">
      <c r="A354" s="49" t="s">
        <v>11</v>
      </c>
      <c r="B354" s="49" t="s">
        <v>583</v>
      </c>
      <c r="C354" s="49">
        <v>520439</v>
      </c>
      <c r="D354" s="49" t="s">
        <v>665</v>
      </c>
      <c r="E354" s="49" t="s">
        <v>663</v>
      </c>
      <c r="F354" s="49" t="s">
        <v>664</v>
      </c>
      <c r="G354" s="49" t="s">
        <v>11</v>
      </c>
      <c r="H354" s="49" t="s">
        <v>663</v>
      </c>
      <c r="I354" s="49" t="s">
        <v>664</v>
      </c>
    </row>
    <row r="355" spans="1:12" x14ac:dyDescent="0.35">
      <c r="A355" s="49" t="s">
        <v>40</v>
      </c>
      <c r="B355" s="49" t="s">
        <v>3491</v>
      </c>
      <c r="C355" s="49">
        <v>520440</v>
      </c>
      <c r="D355" s="49" t="s">
        <v>1827</v>
      </c>
      <c r="E355" s="49">
        <v>136</v>
      </c>
      <c r="F355" s="49">
        <v>0</v>
      </c>
      <c r="G355" s="49" t="s">
        <v>40</v>
      </c>
      <c r="H355" s="49">
        <v>136</v>
      </c>
      <c r="I355" s="49">
        <v>0</v>
      </c>
    </row>
    <row r="356" spans="1:12" x14ac:dyDescent="0.35">
      <c r="A356" s="49" t="s">
        <v>40</v>
      </c>
      <c r="B356" s="49" t="s">
        <v>3388</v>
      </c>
      <c r="C356" s="49">
        <v>520441</v>
      </c>
      <c r="D356" s="49" t="s">
        <v>3401</v>
      </c>
      <c r="E356" s="49" t="s">
        <v>3542</v>
      </c>
      <c r="F356" s="49">
        <v>0</v>
      </c>
      <c r="G356" s="49" t="s">
        <v>40</v>
      </c>
      <c r="H356" s="49" t="s">
        <v>3542</v>
      </c>
      <c r="I356" s="49">
        <v>0</v>
      </c>
    </row>
    <row r="357" spans="1:12" x14ac:dyDescent="0.35">
      <c r="A357" s="49" t="s">
        <v>11</v>
      </c>
      <c r="B357" s="49" t="s">
        <v>589</v>
      </c>
      <c r="C357" s="49">
        <v>520442</v>
      </c>
      <c r="D357" s="49" t="s">
        <v>662</v>
      </c>
      <c r="E357" s="49" t="s">
        <v>660</v>
      </c>
      <c r="F357" s="49" t="s">
        <v>661</v>
      </c>
      <c r="G357" s="49" t="s">
        <v>11</v>
      </c>
      <c r="H357" s="49" t="s">
        <v>660</v>
      </c>
      <c r="I357" s="49" t="s">
        <v>661</v>
      </c>
    </row>
    <row r="358" spans="1:12" x14ac:dyDescent="0.35">
      <c r="A358" s="49" t="s">
        <v>15</v>
      </c>
      <c r="B358" s="49" t="s">
        <v>1109</v>
      </c>
      <c r="C358" s="49">
        <v>520443</v>
      </c>
      <c r="D358" s="49" t="s">
        <v>1172</v>
      </c>
      <c r="E358" s="49" t="s">
        <v>1171</v>
      </c>
      <c r="F358" s="49" t="s">
        <v>265</v>
      </c>
      <c r="G358" s="49" t="s">
        <v>15</v>
      </c>
      <c r="H358" s="49" t="s">
        <v>1171</v>
      </c>
      <c r="I358" s="49" t="s">
        <v>265</v>
      </c>
    </row>
    <row r="359" spans="1:12" x14ac:dyDescent="0.35">
      <c r="A359" s="49" t="s">
        <v>37</v>
      </c>
      <c r="B359" s="49" t="s">
        <v>3103</v>
      </c>
      <c r="C359" s="49">
        <v>520444</v>
      </c>
      <c r="D359" s="49" t="s">
        <v>902</v>
      </c>
      <c r="E359" s="49" t="s">
        <v>3203</v>
      </c>
      <c r="F359" s="49" t="s">
        <v>3204</v>
      </c>
      <c r="G359" s="49" t="s">
        <v>37</v>
      </c>
      <c r="H359" s="49" t="s">
        <v>3203</v>
      </c>
      <c r="I359" s="49" t="s">
        <v>3204</v>
      </c>
    </row>
    <row r="360" spans="1:12" x14ac:dyDescent="0.35">
      <c r="A360" s="49" t="s">
        <v>35</v>
      </c>
      <c r="B360" s="49" t="s">
        <v>2984</v>
      </c>
      <c r="C360" s="49">
        <v>520445</v>
      </c>
      <c r="D360" s="49" t="s">
        <v>3052</v>
      </c>
      <c r="E360" s="49" t="s">
        <v>3051</v>
      </c>
      <c r="F360" s="49">
        <v>0</v>
      </c>
      <c r="G360" s="49" t="s">
        <v>35</v>
      </c>
      <c r="H360" s="49" t="s">
        <v>3051</v>
      </c>
      <c r="I360" s="49">
        <v>0</v>
      </c>
    </row>
    <row r="361" spans="1:12" x14ac:dyDescent="0.35">
      <c r="A361" s="49" t="s">
        <v>21</v>
      </c>
      <c r="B361" s="49" t="s">
        <v>1961</v>
      </c>
      <c r="C361" s="49">
        <v>520446</v>
      </c>
      <c r="D361" s="49" t="s">
        <v>1969</v>
      </c>
      <c r="E361" s="49" t="s">
        <v>1967</v>
      </c>
      <c r="F361" s="49" t="s">
        <v>1968</v>
      </c>
      <c r="G361" s="49" t="s">
        <v>19</v>
      </c>
      <c r="H361" s="49" t="s">
        <v>1970</v>
      </c>
      <c r="I361" s="49" t="s">
        <v>833</v>
      </c>
      <c r="J361" s="49" t="s">
        <v>21</v>
      </c>
      <c r="K361" s="49" t="s">
        <v>556</v>
      </c>
      <c r="L361" s="49" t="s">
        <v>2260</v>
      </c>
    </row>
    <row r="362" spans="1:12" x14ac:dyDescent="0.35">
      <c r="A362" s="49" t="s">
        <v>17</v>
      </c>
      <c r="B362" s="49" t="s">
        <v>1336</v>
      </c>
      <c r="C362" s="49">
        <v>520447</v>
      </c>
      <c r="D362" s="49" t="s">
        <v>1426</v>
      </c>
      <c r="E362" s="49" t="s">
        <v>1424</v>
      </c>
      <c r="F362" s="49" t="s">
        <v>1425</v>
      </c>
      <c r="G362" s="49" t="s">
        <v>17</v>
      </c>
      <c r="H362" s="49" t="s">
        <v>1424</v>
      </c>
      <c r="I362" s="49" t="s">
        <v>1425</v>
      </c>
    </row>
    <row r="363" spans="1:12" x14ac:dyDescent="0.35">
      <c r="A363" s="49" t="s">
        <v>21</v>
      </c>
      <c r="B363" s="49" t="s">
        <v>1990</v>
      </c>
      <c r="C363" s="49">
        <v>520448</v>
      </c>
      <c r="D363" s="49" t="s">
        <v>2187</v>
      </c>
      <c r="E363" s="49" t="s">
        <v>2185</v>
      </c>
      <c r="F363" s="49" t="s">
        <v>2186</v>
      </c>
      <c r="G363" s="49" t="s">
        <v>21</v>
      </c>
      <c r="H363" s="49" t="s">
        <v>2185</v>
      </c>
      <c r="I363" s="49" t="s">
        <v>2186</v>
      </c>
    </row>
    <row r="364" spans="1:12" x14ac:dyDescent="0.35">
      <c r="A364" s="49" t="s">
        <v>24</v>
      </c>
      <c r="B364" s="49" t="s">
        <v>2375</v>
      </c>
      <c r="C364" s="49">
        <v>520449</v>
      </c>
      <c r="D364" s="49" t="s">
        <v>2453</v>
      </c>
      <c r="E364" s="49" t="s">
        <v>2452</v>
      </c>
      <c r="F364" s="49">
        <v>0</v>
      </c>
      <c r="G364" s="49" t="s">
        <v>24</v>
      </c>
      <c r="H364" s="49" t="s">
        <v>2452</v>
      </c>
      <c r="I364" s="49">
        <v>0</v>
      </c>
    </row>
    <row r="365" spans="1:12" x14ac:dyDescent="0.35">
      <c r="A365" s="49" t="s">
        <v>37</v>
      </c>
      <c r="B365" s="49" t="s">
        <v>3086</v>
      </c>
      <c r="C365" s="49">
        <v>520450</v>
      </c>
      <c r="D365" s="49" t="s">
        <v>3202</v>
      </c>
      <c r="E365" s="49" t="s">
        <v>3200</v>
      </c>
      <c r="F365" s="49" t="s">
        <v>3201</v>
      </c>
      <c r="G365" s="49" t="s">
        <v>37</v>
      </c>
      <c r="H365" s="49" t="s">
        <v>3200</v>
      </c>
      <c r="I365" s="49" t="s">
        <v>3201</v>
      </c>
    </row>
    <row r="366" spans="1:12" x14ac:dyDescent="0.35">
      <c r="A366" s="49" t="s">
        <v>16</v>
      </c>
      <c r="B366" s="49" t="s">
        <v>1192</v>
      </c>
      <c r="C366" s="49">
        <v>520452</v>
      </c>
      <c r="D366" s="49" t="s">
        <v>1256</v>
      </c>
      <c r="E366" s="49" t="s">
        <v>1254</v>
      </c>
      <c r="F366" s="49" t="s">
        <v>1255</v>
      </c>
      <c r="G366" s="49" t="s">
        <v>16</v>
      </c>
      <c r="H366" s="49" t="s">
        <v>1254</v>
      </c>
      <c r="I366" s="49" t="s">
        <v>1257</v>
      </c>
      <c r="J366" s="49" t="s">
        <v>27</v>
      </c>
      <c r="K366" s="49">
        <v>0</v>
      </c>
      <c r="L366" s="49" t="s">
        <v>1324</v>
      </c>
    </row>
    <row r="367" spans="1:12" x14ac:dyDescent="0.35">
      <c r="A367" s="49" t="s">
        <v>27</v>
      </c>
      <c r="B367" s="49" t="s">
        <v>2591</v>
      </c>
      <c r="C367" s="49">
        <v>520453</v>
      </c>
      <c r="D367" s="49" t="s">
        <v>2651</v>
      </c>
      <c r="E367" s="49" t="s">
        <v>2649</v>
      </c>
      <c r="F367" s="49" t="s">
        <v>2650</v>
      </c>
      <c r="G367" s="49" t="s">
        <v>27</v>
      </c>
      <c r="H367" s="49" t="s">
        <v>2652</v>
      </c>
      <c r="I367" s="49" t="s">
        <v>2653</v>
      </c>
      <c r="J367" s="49" t="s">
        <v>29</v>
      </c>
      <c r="K367" s="49" t="s">
        <v>1958</v>
      </c>
      <c r="L367" s="49">
        <v>235</v>
      </c>
    </row>
    <row r="368" spans="1:12" x14ac:dyDescent="0.35">
      <c r="A368" s="49" t="s">
        <v>17</v>
      </c>
      <c r="B368" s="49" t="s">
        <v>1339</v>
      </c>
      <c r="C368" s="49">
        <v>520454</v>
      </c>
      <c r="D368" s="49" t="s">
        <v>1365</v>
      </c>
      <c r="E368" s="49" t="s">
        <v>1422</v>
      </c>
      <c r="F368" s="49" t="s">
        <v>1423</v>
      </c>
      <c r="G368" s="49" t="s">
        <v>17</v>
      </c>
      <c r="H368" s="49" t="s">
        <v>1422</v>
      </c>
      <c r="I368" s="49" t="s">
        <v>1423</v>
      </c>
    </row>
    <row r="369" spans="1:15" x14ac:dyDescent="0.35">
      <c r="A369" s="49" t="s">
        <v>41</v>
      </c>
      <c r="B369" s="49" t="s">
        <v>3597</v>
      </c>
      <c r="C369" s="49">
        <v>520455</v>
      </c>
      <c r="D369" s="49" t="s">
        <v>3603</v>
      </c>
      <c r="E369" s="49" t="s">
        <v>3601</v>
      </c>
      <c r="F369" s="49" t="s">
        <v>3602</v>
      </c>
      <c r="G369" s="49" t="s">
        <v>33</v>
      </c>
      <c r="H369" s="49" t="s">
        <v>3604</v>
      </c>
      <c r="I369" s="49">
        <v>0</v>
      </c>
      <c r="J369" s="49" t="s">
        <v>41</v>
      </c>
      <c r="K369" s="49" t="s">
        <v>3663</v>
      </c>
      <c r="L369" s="49" t="s">
        <v>3602</v>
      </c>
    </row>
    <row r="370" spans="1:15" x14ac:dyDescent="0.35">
      <c r="A370" s="49" t="s">
        <v>12</v>
      </c>
      <c r="B370" s="49" t="s">
        <v>760</v>
      </c>
      <c r="C370" s="49">
        <v>520456</v>
      </c>
      <c r="D370" s="49" t="s">
        <v>902</v>
      </c>
      <c r="E370" s="49" t="s">
        <v>900</v>
      </c>
      <c r="F370" s="49" t="s">
        <v>901</v>
      </c>
      <c r="G370" s="49" t="s">
        <v>12</v>
      </c>
      <c r="H370" s="49" t="s">
        <v>900</v>
      </c>
      <c r="I370" s="49" t="s">
        <v>901</v>
      </c>
    </row>
    <row r="371" spans="1:15" x14ac:dyDescent="0.35">
      <c r="A371" s="49" t="s">
        <v>11</v>
      </c>
      <c r="B371" s="49" t="s">
        <v>583</v>
      </c>
      <c r="C371" s="49">
        <v>520457</v>
      </c>
      <c r="D371" s="49" t="s">
        <v>656</v>
      </c>
      <c r="E371" s="49" t="s">
        <v>654</v>
      </c>
      <c r="F371" s="49" t="s">
        <v>655</v>
      </c>
      <c r="G371" s="49" t="s">
        <v>11</v>
      </c>
      <c r="H371" s="49" t="s">
        <v>654</v>
      </c>
      <c r="I371" s="49" t="s">
        <v>655</v>
      </c>
    </row>
    <row r="372" spans="1:15" x14ac:dyDescent="0.35">
      <c r="A372" s="49" t="s">
        <v>40</v>
      </c>
      <c r="B372" s="49" t="s">
        <v>3366</v>
      </c>
      <c r="C372" s="49">
        <v>520459</v>
      </c>
      <c r="D372" s="49" t="s">
        <v>3533</v>
      </c>
      <c r="E372" s="49" t="s">
        <v>3532</v>
      </c>
      <c r="F372" s="49" t="s">
        <v>1165</v>
      </c>
      <c r="G372" s="49" t="s">
        <v>40</v>
      </c>
      <c r="H372" s="49" t="s">
        <v>3532</v>
      </c>
      <c r="I372" s="49" t="s">
        <v>1165</v>
      </c>
    </row>
    <row r="373" spans="1:15" x14ac:dyDescent="0.35">
      <c r="A373" s="49" t="s">
        <v>37</v>
      </c>
      <c r="B373" s="49" t="s">
        <v>3086</v>
      </c>
      <c r="C373" s="49">
        <v>520460</v>
      </c>
      <c r="D373" s="49" t="s">
        <v>3199</v>
      </c>
      <c r="E373" s="49" t="s">
        <v>3197</v>
      </c>
      <c r="F373" s="49" t="s">
        <v>3198</v>
      </c>
      <c r="G373" s="49" t="s">
        <v>37</v>
      </c>
      <c r="H373" s="49" t="s">
        <v>3197</v>
      </c>
      <c r="I373" s="49" t="s">
        <v>3198</v>
      </c>
    </row>
    <row r="374" spans="1:15" x14ac:dyDescent="0.35">
      <c r="A374" s="49" t="s">
        <v>27</v>
      </c>
      <c r="B374" s="49" t="s">
        <v>2591</v>
      </c>
      <c r="C374" s="49">
        <v>520461</v>
      </c>
      <c r="D374" s="49" t="s">
        <v>2675</v>
      </c>
      <c r="E374" s="49" t="s">
        <v>2673</v>
      </c>
      <c r="F374" s="49" t="s">
        <v>2674</v>
      </c>
      <c r="G374" s="49" t="s">
        <v>32</v>
      </c>
      <c r="H374" s="49" t="s">
        <v>2683</v>
      </c>
      <c r="I374" s="49" t="s">
        <v>2684</v>
      </c>
      <c r="J374" s="49" t="s">
        <v>27</v>
      </c>
      <c r="K374" s="49" t="s">
        <v>2676</v>
      </c>
      <c r="L374" s="49" t="s">
        <v>2677</v>
      </c>
      <c r="M374" s="49" t="s">
        <v>28</v>
      </c>
      <c r="N374" s="49">
        <v>0</v>
      </c>
      <c r="O374" s="49" t="s">
        <v>2680</v>
      </c>
    </row>
    <row r="375" spans="1:15" x14ac:dyDescent="0.35">
      <c r="A375" s="49" t="s">
        <v>19</v>
      </c>
      <c r="B375" s="49" t="s">
        <v>1619</v>
      </c>
      <c r="C375" s="49">
        <v>520463</v>
      </c>
      <c r="D375" s="49" t="s">
        <v>1701</v>
      </c>
      <c r="E375" s="49" t="s">
        <v>1700</v>
      </c>
      <c r="F375" s="49">
        <v>0</v>
      </c>
      <c r="G375" s="49" t="s">
        <v>19</v>
      </c>
      <c r="H375" s="49" t="s">
        <v>1700</v>
      </c>
      <c r="I375" s="49">
        <v>0</v>
      </c>
    </row>
    <row r="376" spans="1:15" x14ac:dyDescent="0.35">
      <c r="A376" s="49" t="s">
        <v>27</v>
      </c>
      <c r="B376" s="49" t="s">
        <v>2608</v>
      </c>
      <c r="C376" s="49">
        <v>520464</v>
      </c>
      <c r="D376" s="49" t="s">
        <v>2611</v>
      </c>
      <c r="E376" s="49" t="s">
        <v>2648</v>
      </c>
      <c r="F376" s="49" t="s">
        <v>511</v>
      </c>
      <c r="G376" s="49" t="s">
        <v>27</v>
      </c>
      <c r="H376" s="49" t="s">
        <v>2648</v>
      </c>
      <c r="I376" s="49" t="s">
        <v>511</v>
      </c>
    </row>
    <row r="377" spans="1:15" x14ac:dyDescent="0.35">
      <c r="A377" s="49" t="s">
        <v>17</v>
      </c>
      <c r="B377" s="49" t="s">
        <v>1329</v>
      </c>
      <c r="C377" s="49">
        <v>520465</v>
      </c>
      <c r="D377" s="49" t="s">
        <v>1436</v>
      </c>
      <c r="E377" s="49" t="s">
        <v>1435</v>
      </c>
      <c r="F377" s="49">
        <v>0</v>
      </c>
      <c r="G377" s="49" t="s">
        <v>17</v>
      </c>
      <c r="H377" s="49" t="s">
        <v>1435</v>
      </c>
      <c r="I377" s="49">
        <v>0</v>
      </c>
    </row>
    <row r="378" spans="1:15" x14ac:dyDescent="0.35">
      <c r="A378" s="49" t="s">
        <v>26</v>
      </c>
      <c r="B378" s="49" t="s">
        <v>2527</v>
      </c>
      <c r="C378" s="49">
        <v>520466</v>
      </c>
      <c r="D378" s="49" t="s">
        <v>2529</v>
      </c>
      <c r="E378" s="49" t="s">
        <v>2528</v>
      </c>
      <c r="F378" s="49" t="s">
        <v>111</v>
      </c>
      <c r="G378" s="49" t="s">
        <v>26</v>
      </c>
      <c r="H378" s="49" t="s">
        <v>2528</v>
      </c>
      <c r="I378" s="49" t="s">
        <v>111</v>
      </c>
    </row>
    <row r="379" spans="1:15" x14ac:dyDescent="0.35">
      <c r="A379" s="49" t="s">
        <v>3795</v>
      </c>
      <c r="B379" s="49" t="s">
        <v>3825</v>
      </c>
      <c r="C379" s="49">
        <v>520467</v>
      </c>
      <c r="D379" s="49" t="s">
        <v>3828</v>
      </c>
      <c r="E379" s="49" t="s">
        <v>3826</v>
      </c>
      <c r="F379" s="49" t="s">
        <v>3827</v>
      </c>
      <c r="G379" s="49" t="s">
        <v>3795</v>
      </c>
      <c r="H379" s="49" t="s">
        <v>3826</v>
      </c>
      <c r="I379" s="49" t="s">
        <v>3827</v>
      </c>
    </row>
    <row r="380" spans="1:15" x14ac:dyDescent="0.35">
      <c r="A380" s="49" t="s">
        <v>21</v>
      </c>
      <c r="B380" s="49">
        <v>84</v>
      </c>
      <c r="C380" s="49">
        <v>520468</v>
      </c>
      <c r="D380" s="49" t="s">
        <v>2184</v>
      </c>
      <c r="E380" s="49" t="s">
        <v>2182</v>
      </c>
      <c r="F380" s="49" t="s">
        <v>2183</v>
      </c>
      <c r="G380" s="49" t="s">
        <v>21</v>
      </c>
      <c r="H380" s="49" t="s">
        <v>2182</v>
      </c>
      <c r="I380" s="49" t="s">
        <v>2183</v>
      </c>
    </row>
    <row r="381" spans="1:15" x14ac:dyDescent="0.35">
      <c r="A381" s="49" t="s">
        <v>10</v>
      </c>
      <c r="B381" s="49" t="s">
        <v>388</v>
      </c>
      <c r="C381" s="49">
        <v>520469</v>
      </c>
      <c r="D381" s="49" t="s">
        <v>557</v>
      </c>
      <c r="E381" s="49" t="s">
        <v>555</v>
      </c>
      <c r="F381" s="49" t="s">
        <v>556</v>
      </c>
      <c r="G381" s="49" t="s">
        <v>10</v>
      </c>
      <c r="H381" s="49" t="s">
        <v>555</v>
      </c>
      <c r="I381" s="49" t="s">
        <v>556</v>
      </c>
    </row>
    <row r="382" spans="1:15" x14ac:dyDescent="0.35">
      <c r="A382" s="49" t="s">
        <v>6</v>
      </c>
      <c r="B382" s="49" t="s">
        <v>54</v>
      </c>
      <c r="C382" s="49">
        <v>520470</v>
      </c>
      <c r="D382" s="49" t="s">
        <v>121</v>
      </c>
      <c r="E382" s="49">
        <v>100</v>
      </c>
      <c r="F382" s="49">
        <v>0</v>
      </c>
      <c r="G382" s="49" t="s">
        <v>6</v>
      </c>
      <c r="H382" s="49">
        <v>100</v>
      </c>
      <c r="I382" s="49">
        <v>0</v>
      </c>
    </row>
    <row r="383" spans="1:15" x14ac:dyDescent="0.35">
      <c r="A383" s="49" t="s">
        <v>41</v>
      </c>
      <c r="B383" s="49" t="s">
        <v>3597</v>
      </c>
      <c r="C383" s="49">
        <v>520471</v>
      </c>
      <c r="D383" s="49" t="s">
        <v>121</v>
      </c>
      <c r="E383" s="49">
        <v>302</v>
      </c>
      <c r="F383" s="49">
        <v>0</v>
      </c>
      <c r="G383" s="49" t="s">
        <v>41</v>
      </c>
      <c r="H383" s="49">
        <v>302</v>
      </c>
      <c r="I383" s="49">
        <v>0</v>
      </c>
    </row>
    <row r="384" spans="1:15" x14ac:dyDescent="0.35">
      <c r="A384" s="49" t="s">
        <v>13</v>
      </c>
      <c r="B384" s="49">
        <v>42</v>
      </c>
      <c r="C384" s="49">
        <v>520472</v>
      </c>
      <c r="D384" s="49" t="s">
        <v>121</v>
      </c>
      <c r="E384" s="49">
        <v>75</v>
      </c>
      <c r="F384" s="49">
        <v>0</v>
      </c>
      <c r="G384" s="49" t="s">
        <v>13</v>
      </c>
      <c r="H384" s="49">
        <v>75</v>
      </c>
      <c r="I384" s="49">
        <v>0</v>
      </c>
    </row>
    <row r="385" spans="1:12" x14ac:dyDescent="0.35">
      <c r="A385" s="49" t="s">
        <v>35</v>
      </c>
      <c r="B385" s="49" t="s">
        <v>3021</v>
      </c>
      <c r="C385" s="49">
        <v>520473</v>
      </c>
      <c r="D385" s="49" t="s">
        <v>121</v>
      </c>
      <c r="E385" s="49">
        <v>679</v>
      </c>
      <c r="F385" s="49">
        <v>0</v>
      </c>
      <c r="G385" s="49" t="s">
        <v>35</v>
      </c>
      <c r="H385" s="49">
        <v>679</v>
      </c>
      <c r="I385" s="49">
        <v>0</v>
      </c>
    </row>
    <row r="386" spans="1:12" x14ac:dyDescent="0.35">
      <c r="A386" s="49" t="s">
        <v>17</v>
      </c>
      <c r="B386" s="49" t="s">
        <v>1336</v>
      </c>
      <c r="C386" s="49">
        <v>520475</v>
      </c>
      <c r="D386" s="49" t="s">
        <v>121</v>
      </c>
      <c r="E386" s="49">
        <v>908</v>
      </c>
      <c r="F386" s="49">
        <v>0</v>
      </c>
      <c r="G386" s="49" t="s">
        <v>17</v>
      </c>
      <c r="H386" s="49">
        <v>908</v>
      </c>
      <c r="I386" s="49">
        <v>0</v>
      </c>
    </row>
    <row r="387" spans="1:12" x14ac:dyDescent="0.35">
      <c r="A387" s="49" t="s">
        <v>26</v>
      </c>
      <c r="B387" s="49" t="s">
        <v>2503</v>
      </c>
      <c r="C387" s="49">
        <v>520476</v>
      </c>
      <c r="D387" s="49" t="s">
        <v>2569</v>
      </c>
      <c r="E387" s="49" t="s">
        <v>2568</v>
      </c>
      <c r="F387" s="49">
        <v>20</v>
      </c>
      <c r="G387" s="49" t="s">
        <v>26</v>
      </c>
      <c r="H387" s="49" t="s">
        <v>2568</v>
      </c>
      <c r="I387" s="49">
        <v>20</v>
      </c>
    </row>
    <row r="388" spans="1:12" x14ac:dyDescent="0.35">
      <c r="A388" s="49" t="s">
        <v>6</v>
      </c>
      <c r="B388" s="49" t="s">
        <v>73</v>
      </c>
      <c r="C388" s="49">
        <v>520479</v>
      </c>
      <c r="D388" s="49" t="s">
        <v>121</v>
      </c>
      <c r="E388" s="49">
        <v>2205</v>
      </c>
      <c r="F388" s="49">
        <v>0</v>
      </c>
      <c r="G388" s="49" t="s">
        <v>6</v>
      </c>
      <c r="H388" s="49">
        <v>2205</v>
      </c>
      <c r="I388" s="49">
        <v>0</v>
      </c>
    </row>
    <row r="389" spans="1:12" x14ac:dyDescent="0.35">
      <c r="A389" s="49" t="s">
        <v>15</v>
      </c>
      <c r="B389" s="49" t="s">
        <v>1100</v>
      </c>
      <c r="C389" s="49">
        <v>520480</v>
      </c>
      <c r="D389" s="49" t="s">
        <v>121</v>
      </c>
      <c r="E389" s="49">
        <v>509</v>
      </c>
      <c r="F389" s="49">
        <v>0</v>
      </c>
      <c r="G389" s="49" t="s">
        <v>15</v>
      </c>
      <c r="H389" s="49">
        <v>509</v>
      </c>
      <c r="I389" s="49">
        <v>0</v>
      </c>
    </row>
    <row r="390" spans="1:12" x14ac:dyDescent="0.35">
      <c r="A390" s="49" t="s">
        <v>38</v>
      </c>
      <c r="B390" s="49">
        <v>51</v>
      </c>
      <c r="C390" s="49">
        <v>520481</v>
      </c>
      <c r="D390" s="49" t="s">
        <v>121</v>
      </c>
      <c r="E390" s="49">
        <v>89</v>
      </c>
      <c r="F390" s="49">
        <v>0</v>
      </c>
      <c r="G390" s="49" t="s">
        <v>38</v>
      </c>
      <c r="H390" s="49">
        <v>89</v>
      </c>
      <c r="I390" s="49">
        <v>0</v>
      </c>
    </row>
    <row r="391" spans="1:12" x14ac:dyDescent="0.35">
      <c r="A391" s="49" t="s">
        <v>37</v>
      </c>
      <c r="B391" s="49" t="s">
        <v>3130</v>
      </c>
      <c r="C391" s="49">
        <v>520482</v>
      </c>
      <c r="D391" s="49" t="s">
        <v>121</v>
      </c>
      <c r="E391" s="49">
        <v>165</v>
      </c>
      <c r="F391" s="49">
        <v>0</v>
      </c>
      <c r="G391" s="49" t="s">
        <v>37</v>
      </c>
      <c r="H391" s="49">
        <v>165</v>
      </c>
      <c r="I391" s="49">
        <v>0</v>
      </c>
    </row>
    <row r="392" spans="1:12" x14ac:dyDescent="0.35">
      <c r="A392" s="49" t="s">
        <v>30</v>
      </c>
      <c r="B392" s="49">
        <v>45</v>
      </c>
      <c r="C392" s="49">
        <v>520483</v>
      </c>
      <c r="D392" s="49" t="s">
        <v>2777</v>
      </c>
      <c r="E392" s="49" t="s">
        <v>2775</v>
      </c>
      <c r="F392" s="49" t="s">
        <v>2776</v>
      </c>
      <c r="G392" s="49" t="s">
        <v>30</v>
      </c>
      <c r="H392" s="49" t="s">
        <v>2775</v>
      </c>
      <c r="I392" s="49" t="s">
        <v>2776</v>
      </c>
    </row>
    <row r="393" spans="1:12" x14ac:dyDescent="0.35">
      <c r="A393" s="49" t="s">
        <v>38</v>
      </c>
      <c r="B393" s="49">
        <v>51</v>
      </c>
      <c r="C393" s="49">
        <v>520486</v>
      </c>
      <c r="D393" s="49" t="s">
        <v>1358</v>
      </c>
      <c r="E393" s="49" t="s">
        <v>3291</v>
      </c>
      <c r="F393" s="49">
        <v>0</v>
      </c>
      <c r="G393" s="49" t="s">
        <v>38</v>
      </c>
      <c r="H393" s="49" t="s">
        <v>3291</v>
      </c>
      <c r="I393" s="49">
        <v>0</v>
      </c>
    </row>
    <row r="394" spans="1:12" x14ac:dyDescent="0.35">
      <c r="A394" s="49" t="s">
        <v>17</v>
      </c>
      <c r="B394" s="49" t="s">
        <v>1329</v>
      </c>
      <c r="C394" s="49">
        <v>520487</v>
      </c>
      <c r="D394" s="49" t="s">
        <v>1434</v>
      </c>
      <c r="E394" s="49" t="s">
        <v>1433</v>
      </c>
      <c r="F394" s="49">
        <v>449</v>
      </c>
      <c r="G394" s="49" t="s">
        <v>17</v>
      </c>
      <c r="H394" s="49" t="s">
        <v>1433</v>
      </c>
      <c r="I394" s="49">
        <v>449</v>
      </c>
    </row>
    <row r="395" spans="1:12" x14ac:dyDescent="0.35">
      <c r="A395" s="49" t="s">
        <v>12</v>
      </c>
      <c r="B395" s="49" t="s">
        <v>693</v>
      </c>
      <c r="C395" s="49">
        <v>520488</v>
      </c>
      <c r="D395" s="49" t="s">
        <v>696</v>
      </c>
      <c r="E395" s="49">
        <v>0</v>
      </c>
      <c r="F395" s="49" t="s">
        <v>916</v>
      </c>
      <c r="G395" s="49" t="s">
        <v>12</v>
      </c>
      <c r="H395" s="49">
        <v>0</v>
      </c>
      <c r="I395" s="49" t="s">
        <v>916</v>
      </c>
    </row>
    <row r="396" spans="1:12" x14ac:dyDescent="0.35">
      <c r="A396" s="49" t="s">
        <v>17</v>
      </c>
      <c r="B396" s="49" t="s">
        <v>1329</v>
      </c>
      <c r="C396" s="49">
        <v>520489</v>
      </c>
      <c r="D396" s="49" t="s">
        <v>274</v>
      </c>
      <c r="E396" s="49">
        <v>170</v>
      </c>
      <c r="F396" s="49">
        <v>0</v>
      </c>
      <c r="G396" s="49" t="s">
        <v>17</v>
      </c>
      <c r="H396" s="49">
        <v>170</v>
      </c>
      <c r="I396" s="49">
        <v>0</v>
      </c>
    </row>
    <row r="397" spans="1:12" x14ac:dyDescent="0.35">
      <c r="A397" s="49" t="s">
        <v>37</v>
      </c>
      <c r="B397" s="49">
        <v>54</v>
      </c>
      <c r="C397" s="49">
        <v>520490</v>
      </c>
      <c r="D397" s="49" t="s">
        <v>3193</v>
      </c>
      <c r="E397" s="49" t="s">
        <v>3191</v>
      </c>
      <c r="F397" s="49" t="s">
        <v>3192</v>
      </c>
      <c r="G397" s="49" t="s">
        <v>37</v>
      </c>
      <c r="H397" s="49" t="s">
        <v>3191</v>
      </c>
      <c r="I397" s="49" t="s">
        <v>3192</v>
      </c>
    </row>
    <row r="398" spans="1:12" x14ac:dyDescent="0.35">
      <c r="A398" s="49" t="s">
        <v>33</v>
      </c>
      <c r="B398" s="49">
        <v>36</v>
      </c>
      <c r="C398" s="49">
        <v>520492</v>
      </c>
      <c r="D398" s="49" t="s">
        <v>2917</v>
      </c>
      <c r="E398" s="49" t="s">
        <v>2965</v>
      </c>
      <c r="F398" s="49">
        <v>0</v>
      </c>
      <c r="G398" s="49" t="s">
        <v>33</v>
      </c>
      <c r="H398" s="49" t="s">
        <v>2965</v>
      </c>
      <c r="I398" s="49">
        <v>0</v>
      </c>
    </row>
    <row r="399" spans="1:12" x14ac:dyDescent="0.35">
      <c r="A399" s="49" t="s">
        <v>20</v>
      </c>
      <c r="B399" s="49" t="s">
        <v>1771</v>
      </c>
      <c r="C399" s="49">
        <v>520495</v>
      </c>
      <c r="D399" s="49" t="s">
        <v>1814</v>
      </c>
      <c r="E399" s="49" t="s">
        <v>1842</v>
      </c>
      <c r="F399" s="49" t="s">
        <v>1843</v>
      </c>
      <c r="G399" s="49" t="s">
        <v>20</v>
      </c>
      <c r="H399" s="49" t="s">
        <v>1842</v>
      </c>
      <c r="I399" s="49" t="s">
        <v>1843</v>
      </c>
    </row>
    <row r="400" spans="1:12" x14ac:dyDescent="0.35">
      <c r="A400" s="49" t="s">
        <v>42</v>
      </c>
      <c r="B400" s="49" t="s">
        <v>3527</v>
      </c>
      <c r="C400" s="49">
        <v>520497</v>
      </c>
      <c r="D400" s="49" t="s">
        <v>255</v>
      </c>
      <c r="E400" s="49" t="s">
        <v>3528</v>
      </c>
      <c r="F400" s="49" t="s">
        <v>3529</v>
      </c>
      <c r="G400" s="49" t="s">
        <v>40</v>
      </c>
      <c r="H400" s="49" t="s">
        <v>3530</v>
      </c>
      <c r="I400" s="49" t="s">
        <v>3531</v>
      </c>
      <c r="J400" s="49" t="s">
        <v>42</v>
      </c>
      <c r="K400" s="49" t="s">
        <v>3792</v>
      </c>
      <c r="L400" s="49" t="s">
        <v>3793</v>
      </c>
    </row>
    <row r="401" spans="1:12" x14ac:dyDescent="0.35">
      <c r="A401" s="49" t="s">
        <v>21</v>
      </c>
      <c r="B401" s="49" t="s">
        <v>1957</v>
      </c>
      <c r="C401" s="49">
        <v>520498</v>
      </c>
      <c r="D401" s="49" t="s">
        <v>1959</v>
      </c>
      <c r="E401" s="49" t="s">
        <v>2180</v>
      </c>
      <c r="F401" s="49" t="s">
        <v>2181</v>
      </c>
      <c r="G401" s="49" t="s">
        <v>21</v>
      </c>
      <c r="H401" s="49" t="s">
        <v>2180</v>
      </c>
      <c r="I401" s="49" t="s">
        <v>2181</v>
      </c>
    </row>
    <row r="402" spans="1:12" x14ac:dyDescent="0.35">
      <c r="A402" s="49" t="s">
        <v>42</v>
      </c>
      <c r="B402" s="49" t="s">
        <v>3675</v>
      </c>
      <c r="C402" s="49">
        <v>520501</v>
      </c>
      <c r="D402" s="49" t="s">
        <v>588</v>
      </c>
      <c r="E402" s="49" t="s">
        <v>3775</v>
      </c>
      <c r="F402" s="49">
        <v>0</v>
      </c>
      <c r="G402" s="49" t="s">
        <v>42</v>
      </c>
      <c r="H402" s="49" t="s">
        <v>3775</v>
      </c>
      <c r="I402" s="49">
        <v>0</v>
      </c>
    </row>
    <row r="403" spans="1:12" x14ac:dyDescent="0.35">
      <c r="A403" s="49" t="s">
        <v>42</v>
      </c>
      <c r="B403" s="49">
        <v>25</v>
      </c>
      <c r="C403" s="49">
        <v>520503</v>
      </c>
      <c r="D403" s="49" t="s">
        <v>3774</v>
      </c>
      <c r="E403" s="49">
        <v>0</v>
      </c>
      <c r="F403" s="49" t="s">
        <v>3773</v>
      </c>
      <c r="G403" s="49" t="s">
        <v>42</v>
      </c>
      <c r="H403" s="49">
        <v>0</v>
      </c>
      <c r="I403" s="49" t="s">
        <v>3773</v>
      </c>
    </row>
    <row r="404" spans="1:12" x14ac:dyDescent="0.35">
      <c r="A404" s="49" t="s">
        <v>34</v>
      </c>
      <c r="B404" s="49" t="s">
        <v>2938</v>
      </c>
      <c r="C404" s="49">
        <v>520504</v>
      </c>
      <c r="D404" s="49" t="s">
        <v>2964</v>
      </c>
      <c r="E404" s="49" t="s">
        <v>1613</v>
      </c>
      <c r="F404" s="49" t="s">
        <v>2963</v>
      </c>
      <c r="G404" s="49" t="s">
        <v>34</v>
      </c>
      <c r="H404" s="49" t="s">
        <v>1613</v>
      </c>
      <c r="I404" s="49" t="s">
        <v>2963</v>
      </c>
    </row>
    <row r="405" spans="1:12" x14ac:dyDescent="0.35">
      <c r="A405" s="49" t="s">
        <v>13</v>
      </c>
      <c r="B405" s="49" t="s">
        <v>944</v>
      </c>
      <c r="C405" s="49">
        <v>520505</v>
      </c>
      <c r="D405" s="49" t="s">
        <v>1006</v>
      </c>
      <c r="E405" s="49" t="s">
        <v>1004</v>
      </c>
      <c r="F405" s="49" t="s">
        <v>1005</v>
      </c>
      <c r="G405" s="49" t="s">
        <v>13</v>
      </c>
      <c r="H405" s="49" t="s">
        <v>1007</v>
      </c>
      <c r="I405" s="49" t="s">
        <v>1008</v>
      </c>
      <c r="J405" s="49" t="s">
        <v>34</v>
      </c>
      <c r="K405" s="49" t="s">
        <v>1028</v>
      </c>
      <c r="L405" s="49" t="s">
        <v>1029</v>
      </c>
    </row>
    <row r="406" spans="1:12" x14ac:dyDescent="0.35">
      <c r="A406" s="49" t="s">
        <v>37</v>
      </c>
      <c r="B406" s="49">
        <v>54</v>
      </c>
      <c r="C406" s="49">
        <v>520506</v>
      </c>
      <c r="D406" s="49" t="s">
        <v>3188</v>
      </c>
      <c r="E406" s="49" t="s">
        <v>3186</v>
      </c>
      <c r="F406" s="49" t="s">
        <v>3187</v>
      </c>
      <c r="G406" s="49" t="s">
        <v>37</v>
      </c>
      <c r="H406" s="49" t="s">
        <v>3189</v>
      </c>
      <c r="I406" s="49" t="s">
        <v>3190</v>
      </c>
      <c r="J406" s="49" t="s">
        <v>38</v>
      </c>
      <c r="K406" s="49">
        <v>3</v>
      </c>
      <c r="L406" s="49" t="s">
        <v>3264</v>
      </c>
    </row>
    <row r="407" spans="1:12" x14ac:dyDescent="0.35">
      <c r="A407" s="49" t="s">
        <v>41</v>
      </c>
      <c r="B407" s="49">
        <v>30</v>
      </c>
      <c r="C407" s="49">
        <v>520507</v>
      </c>
      <c r="D407" s="49" t="s">
        <v>3634</v>
      </c>
      <c r="E407" s="49" t="s">
        <v>3632</v>
      </c>
      <c r="F407" s="49" t="s">
        <v>3633</v>
      </c>
      <c r="G407" s="49" t="s">
        <v>41</v>
      </c>
      <c r="H407" s="49" t="s">
        <v>3632</v>
      </c>
      <c r="I407" s="49" t="s">
        <v>3633</v>
      </c>
    </row>
    <row r="408" spans="1:12" x14ac:dyDescent="0.35">
      <c r="A408" s="49" t="s">
        <v>17</v>
      </c>
      <c r="B408" s="49" t="s">
        <v>1381</v>
      </c>
      <c r="C408" s="49">
        <v>520508</v>
      </c>
      <c r="D408" s="49" t="s">
        <v>298</v>
      </c>
      <c r="E408" s="49" t="s">
        <v>1430</v>
      </c>
      <c r="F408" s="49" t="s">
        <v>1431</v>
      </c>
      <c r="G408" s="49" t="s">
        <v>17</v>
      </c>
      <c r="H408" s="49" t="s">
        <v>1430</v>
      </c>
      <c r="I408" s="49" t="s">
        <v>1431</v>
      </c>
    </row>
    <row r="409" spans="1:12" x14ac:dyDescent="0.35">
      <c r="A409" s="49" t="s">
        <v>42</v>
      </c>
      <c r="B409" s="49">
        <v>25</v>
      </c>
      <c r="C409" s="49">
        <v>520509</v>
      </c>
      <c r="D409" s="49" t="s">
        <v>255</v>
      </c>
      <c r="E409" s="49" t="s">
        <v>3763</v>
      </c>
      <c r="F409" s="49" t="s">
        <v>3764</v>
      </c>
      <c r="G409" s="49" t="s">
        <v>42</v>
      </c>
      <c r="H409" s="49" t="s">
        <v>3763</v>
      </c>
      <c r="I409" s="49" t="s">
        <v>3764</v>
      </c>
    </row>
    <row r="410" spans="1:12" x14ac:dyDescent="0.35">
      <c r="A410" s="49" t="s">
        <v>11</v>
      </c>
      <c r="B410" s="49" t="s">
        <v>589</v>
      </c>
      <c r="C410" s="49">
        <v>520513</v>
      </c>
      <c r="D410" s="49" t="s">
        <v>649</v>
      </c>
      <c r="E410" s="49" t="s">
        <v>648</v>
      </c>
      <c r="F410" s="49">
        <v>0</v>
      </c>
      <c r="G410" s="49" t="s">
        <v>11</v>
      </c>
      <c r="H410" s="49" t="s">
        <v>648</v>
      </c>
      <c r="I410" s="49">
        <v>0</v>
      </c>
    </row>
    <row r="411" spans="1:12" x14ac:dyDescent="0.35">
      <c r="A411" s="49" t="s">
        <v>9</v>
      </c>
      <c r="B411" s="49" t="s">
        <v>295</v>
      </c>
      <c r="C411" s="49">
        <v>520514</v>
      </c>
      <c r="D411" s="49" t="s">
        <v>298</v>
      </c>
      <c r="E411" s="49" t="s">
        <v>296</v>
      </c>
      <c r="F411" s="49" t="s">
        <v>297</v>
      </c>
      <c r="G411" s="49" t="s">
        <v>8</v>
      </c>
      <c r="H411" s="49" t="s">
        <v>299</v>
      </c>
      <c r="I411" s="49" t="s">
        <v>300</v>
      </c>
      <c r="J411" s="49" t="s">
        <v>9</v>
      </c>
      <c r="K411" s="49" t="s">
        <v>351</v>
      </c>
      <c r="L411" s="49" t="s">
        <v>352</v>
      </c>
    </row>
    <row r="412" spans="1:12" x14ac:dyDescent="0.35">
      <c r="A412" s="49" t="s">
        <v>19</v>
      </c>
      <c r="B412" s="49">
        <v>81</v>
      </c>
      <c r="C412" s="49">
        <v>520515</v>
      </c>
      <c r="D412" s="49" t="s">
        <v>1609</v>
      </c>
      <c r="E412" s="49" t="s">
        <v>1607</v>
      </c>
      <c r="F412" s="49" t="s">
        <v>1608</v>
      </c>
      <c r="G412" s="49" t="s">
        <v>12</v>
      </c>
      <c r="H412" s="49" t="s">
        <v>1610</v>
      </c>
      <c r="I412" s="49" t="s">
        <v>1611</v>
      </c>
      <c r="J412" s="49" t="s">
        <v>19</v>
      </c>
      <c r="K412" s="49" t="s">
        <v>319</v>
      </c>
      <c r="L412" s="49">
        <v>34</v>
      </c>
    </row>
    <row r="413" spans="1:12" x14ac:dyDescent="0.35">
      <c r="A413" s="49" t="s">
        <v>12</v>
      </c>
      <c r="B413" s="49" t="s">
        <v>693</v>
      </c>
      <c r="C413" s="49">
        <v>520517</v>
      </c>
      <c r="D413" s="49" t="s">
        <v>779</v>
      </c>
      <c r="E413" s="49" t="s">
        <v>915</v>
      </c>
      <c r="F413" s="49">
        <v>0</v>
      </c>
      <c r="G413" s="49" t="s">
        <v>12</v>
      </c>
      <c r="H413" s="49" t="s">
        <v>915</v>
      </c>
      <c r="I413" s="49">
        <v>0</v>
      </c>
    </row>
    <row r="414" spans="1:12" x14ac:dyDescent="0.35">
      <c r="A414" s="49" t="s">
        <v>3795</v>
      </c>
      <c r="B414" s="49" t="s">
        <v>3796</v>
      </c>
      <c r="C414" s="49">
        <v>520518</v>
      </c>
      <c r="D414" s="49" t="s">
        <v>3824</v>
      </c>
      <c r="E414" s="49" t="s">
        <v>3822</v>
      </c>
      <c r="F414" s="49" t="s">
        <v>3823</v>
      </c>
      <c r="G414" s="49" t="s">
        <v>3795</v>
      </c>
      <c r="H414" s="49" t="s">
        <v>3822</v>
      </c>
      <c r="I414" s="49" t="s">
        <v>3823</v>
      </c>
    </row>
    <row r="415" spans="1:12" x14ac:dyDescent="0.35">
      <c r="A415" s="49" t="s">
        <v>11</v>
      </c>
      <c r="B415" s="49" t="s">
        <v>583</v>
      </c>
      <c r="C415" s="49">
        <v>520519</v>
      </c>
      <c r="D415" s="49" t="s">
        <v>588</v>
      </c>
      <c r="E415" s="49" t="s">
        <v>659</v>
      </c>
      <c r="F415" s="49">
        <v>0</v>
      </c>
      <c r="G415" s="49" t="s">
        <v>11</v>
      </c>
      <c r="H415" s="49" t="s">
        <v>659</v>
      </c>
      <c r="I415" s="49">
        <v>0</v>
      </c>
    </row>
    <row r="416" spans="1:12" x14ac:dyDescent="0.35">
      <c r="A416" s="49" t="s">
        <v>19</v>
      </c>
      <c r="B416" s="49">
        <v>89</v>
      </c>
      <c r="C416" s="49">
        <v>520521</v>
      </c>
      <c r="D416" s="49" t="s">
        <v>1699</v>
      </c>
      <c r="E416" s="49" t="s">
        <v>1697</v>
      </c>
      <c r="F416" s="49" t="s">
        <v>1698</v>
      </c>
      <c r="G416" s="49" t="s">
        <v>19</v>
      </c>
      <c r="H416" s="49" t="s">
        <v>1697</v>
      </c>
      <c r="I416" s="49" t="s">
        <v>1698</v>
      </c>
    </row>
    <row r="417" spans="1:12" x14ac:dyDescent="0.35">
      <c r="A417" s="49" t="s">
        <v>10</v>
      </c>
      <c r="B417" s="49" t="s">
        <v>366</v>
      </c>
      <c r="C417" s="49">
        <v>520522</v>
      </c>
      <c r="D417" s="49" t="s">
        <v>554</v>
      </c>
      <c r="E417" s="49" t="s">
        <v>552</v>
      </c>
      <c r="F417" s="49" t="s">
        <v>553</v>
      </c>
      <c r="G417" s="49" t="s">
        <v>10</v>
      </c>
      <c r="H417" s="49" t="s">
        <v>552</v>
      </c>
      <c r="I417" s="49" t="s">
        <v>553</v>
      </c>
    </row>
    <row r="418" spans="1:12" x14ac:dyDescent="0.35">
      <c r="A418" s="49" t="s">
        <v>8</v>
      </c>
      <c r="B418" s="49" t="s">
        <v>264</v>
      </c>
      <c r="C418" s="49">
        <v>520524</v>
      </c>
      <c r="D418" s="49" t="s">
        <v>276</v>
      </c>
      <c r="E418" s="49" t="s">
        <v>275</v>
      </c>
      <c r="F418" s="49">
        <v>0</v>
      </c>
      <c r="G418" s="49" t="s">
        <v>8</v>
      </c>
      <c r="H418" s="49" t="s">
        <v>275</v>
      </c>
      <c r="I418" s="49">
        <v>0</v>
      </c>
    </row>
    <row r="419" spans="1:12" x14ac:dyDescent="0.35">
      <c r="A419" s="49" t="s">
        <v>10</v>
      </c>
      <c r="B419" s="49">
        <v>67</v>
      </c>
      <c r="C419" s="49">
        <v>520526</v>
      </c>
      <c r="D419" s="49" t="s">
        <v>551</v>
      </c>
      <c r="E419" s="49" t="s">
        <v>550</v>
      </c>
      <c r="F419" s="49">
        <v>383</v>
      </c>
      <c r="G419" s="49" t="s">
        <v>10</v>
      </c>
      <c r="H419" s="49" t="s">
        <v>550</v>
      </c>
      <c r="I419" s="49">
        <v>383</v>
      </c>
    </row>
    <row r="420" spans="1:12" x14ac:dyDescent="0.35">
      <c r="A420" s="49" t="s">
        <v>21</v>
      </c>
      <c r="B420" s="49">
        <v>68</v>
      </c>
      <c r="C420" s="49">
        <v>520527</v>
      </c>
      <c r="D420" s="49" t="s">
        <v>551</v>
      </c>
      <c r="E420" s="49" t="s">
        <v>2179</v>
      </c>
      <c r="F420" s="49">
        <v>210</v>
      </c>
      <c r="G420" s="49" t="s">
        <v>21</v>
      </c>
      <c r="H420" s="49" t="s">
        <v>2179</v>
      </c>
      <c r="I420" s="49">
        <v>210</v>
      </c>
    </row>
    <row r="421" spans="1:12" x14ac:dyDescent="0.35">
      <c r="A421" s="49" t="s">
        <v>10</v>
      </c>
      <c r="B421" s="49" t="s">
        <v>366</v>
      </c>
      <c r="C421" s="49">
        <v>520528</v>
      </c>
      <c r="D421" s="49" t="s">
        <v>549</v>
      </c>
      <c r="E421" s="49" t="s">
        <v>547</v>
      </c>
      <c r="F421" s="49" t="s">
        <v>548</v>
      </c>
      <c r="G421" s="49" t="s">
        <v>10</v>
      </c>
      <c r="H421" s="49" t="s">
        <v>547</v>
      </c>
      <c r="I421" s="49" t="s">
        <v>548</v>
      </c>
    </row>
    <row r="422" spans="1:12" x14ac:dyDescent="0.35">
      <c r="A422" s="49" t="s">
        <v>42</v>
      </c>
      <c r="B422" s="49">
        <v>25</v>
      </c>
      <c r="C422" s="49">
        <v>520529</v>
      </c>
      <c r="D422" s="49" t="s">
        <v>255</v>
      </c>
      <c r="E422" s="49" t="s">
        <v>3762</v>
      </c>
      <c r="F422" s="49">
        <v>0</v>
      </c>
      <c r="G422" s="49" t="s">
        <v>42</v>
      </c>
      <c r="H422" s="49" t="s">
        <v>3762</v>
      </c>
      <c r="I422" s="49">
        <v>0</v>
      </c>
    </row>
    <row r="423" spans="1:12" x14ac:dyDescent="0.35">
      <c r="A423" s="49" t="s">
        <v>40</v>
      </c>
      <c r="B423" s="49" t="s">
        <v>3487</v>
      </c>
      <c r="C423" s="49">
        <v>520530</v>
      </c>
      <c r="D423" s="49" t="s">
        <v>1852</v>
      </c>
      <c r="E423" s="49" t="s">
        <v>122</v>
      </c>
      <c r="F423" s="49" t="s">
        <v>3541</v>
      </c>
      <c r="G423" s="49" t="s">
        <v>40</v>
      </c>
      <c r="H423" s="49" t="s">
        <v>122</v>
      </c>
      <c r="I423" s="49" t="s">
        <v>3541</v>
      </c>
    </row>
    <row r="424" spans="1:12" x14ac:dyDescent="0.35">
      <c r="A424" s="49" t="s">
        <v>10</v>
      </c>
      <c r="B424" s="49" t="s">
        <v>447</v>
      </c>
      <c r="C424" s="49">
        <v>520531</v>
      </c>
      <c r="D424" s="49" t="s">
        <v>546</v>
      </c>
      <c r="E424" s="49" t="s">
        <v>544</v>
      </c>
      <c r="F424" s="49" t="s">
        <v>545</v>
      </c>
      <c r="G424" s="49" t="s">
        <v>10</v>
      </c>
      <c r="H424" s="49" t="s">
        <v>544</v>
      </c>
      <c r="I424" s="49" t="s">
        <v>545</v>
      </c>
    </row>
    <row r="425" spans="1:12" x14ac:dyDescent="0.35">
      <c r="A425" s="49" t="s">
        <v>8</v>
      </c>
      <c r="B425" s="49" t="s">
        <v>203</v>
      </c>
      <c r="C425" s="49">
        <v>520532</v>
      </c>
      <c r="D425" s="49" t="s">
        <v>279</v>
      </c>
      <c r="E425" s="49" t="s">
        <v>277</v>
      </c>
      <c r="F425" s="49" t="s">
        <v>278</v>
      </c>
      <c r="G425" s="49" t="s">
        <v>8</v>
      </c>
      <c r="H425" s="49" t="s">
        <v>277</v>
      </c>
      <c r="I425" s="49" t="s">
        <v>278</v>
      </c>
    </row>
    <row r="426" spans="1:12" x14ac:dyDescent="0.35">
      <c r="A426" s="49" t="s">
        <v>40</v>
      </c>
      <c r="B426" s="49" t="s">
        <v>3377</v>
      </c>
      <c r="C426" s="49">
        <v>520534</v>
      </c>
      <c r="D426" s="49" t="s">
        <v>3383</v>
      </c>
      <c r="E426" s="49" t="s">
        <v>3381</v>
      </c>
      <c r="F426" s="49" t="s">
        <v>3382</v>
      </c>
      <c r="G426" s="49" t="s">
        <v>20</v>
      </c>
      <c r="H426" s="49">
        <v>2</v>
      </c>
      <c r="I426" s="49">
        <v>0</v>
      </c>
      <c r="J426" s="49" t="s">
        <v>40</v>
      </c>
      <c r="K426" s="49" t="s">
        <v>3558</v>
      </c>
      <c r="L426" s="49" t="s">
        <v>3382</v>
      </c>
    </row>
    <row r="427" spans="1:12" x14ac:dyDescent="0.35">
      <c r="A427" s="49" t="s">
        <v>30</v>
      </c>
      <c r="B427" s="49">
        <v>45</v>
      </c>
      <c r="C427" s="49">
        <v>520535</v>
      </c>
      <c r="D427" s="49" t="s">
        <v>2742</v>
      </c>
      <c r="E427" s="49">
        <v>553</v>
      </c>
      <c r="F427" s="49">
        <v>0</v>
      </c>
      <c r="G427" s="49" t="s">
        <v>30</v>
      </c>
      <c r="H427" s="49">
        <v>553</v>
      </c>
      <c r="I427" s="49">
        <v>0</v>
      </c>
    </row>
    <row r="428" spans="1:12" x14ac:dyDescent="0.35">
      <c r="A428" s="49" t="s">
        <v>10</v>
      </c>
      <c r="B428" s="49" t="s">
        <v>447</v>
      </c>
      <c r="C428" s="49">
        <v>520536</v>
      </c>
      <c r="D428" s="49" t="s">
        <v>415</v>
      </c>
      <c r="E428" s="49" t="s">
        <v>542</v>
      </c>
      <c r="F428" s="49" t="s">
        <v>543</v>
      </c>
      <c r="G428" s="49" t="s">
        <v>10</v>
      </c>
      <c r="H428" s="49" t="s">
        <v>542</v>
      </c>
      <c r="I428" s="49" t="s">
        <v>543</v>
      </c>
    </row>
    <row r="429" spans="1:12" x14ac:dyDescent="0.35">
      <c r="A429" s="49" t="s">
        <v>40</v>
      </c>
      <c r="B429" s="49" t="s">
        <v>3366</v>
      </c>
      <c r="C429" s="49">
        <v>520537</v>
      </c>
      <c r="D429" s="49" t="s">
        <v>3524</v>
      </c>
      <c r="E429" s="49" t="s">
        <v>3523</v>
      </c>
      <c r="F429" s="49">
        <v>264</v>
      </c>
      <c r="G429" s="49" t="s">
        <v>40</v>
      </c>
      <c r="H429" s="49" t="s">
        <v>3523</v>
      </c>
      <c r="I429" s="49">
        <v>264</v>
      </c>
    </row>
    <row r="430" spans="1:12" x14ac:dyDescent="0.35">
      <c r="A430" s="49" t="s">
        <v>26</v>
      </c>
      <c r="B430" s="49" t="s">
        <v>2563</v>
      </c>
      <c r="C430" s="49">
        <v>520538</v>
      </c>
      <c r="D430" s="49" t="s">
        <v>121</v>
      </c>
      <c r="E430" s="49" t="s">
        <v>2564</v>
      </c>
      <c r="F430" s="49">
        <v>0</v>
      </c>
      <c r="G430" s="49" t="s">
        <v>26</v>
      </c>
      <c r="H430" s="49" t="s">
        <v>2564</v>
      </c>
      <c r="I430" s="49">
        <v>0</v>
      </c>
    </row>
    <row r="431" spans="1:12" x14ac:dyDescent="0.35">
      <c r="A431" s="49" t="s">
        <v>20</v>
      </c>
      <c r="B431" s="49" t="s">
        <v>1839</v>
      </c>
      <c r="C431" s="49">
        <v>520540</v>
      </c>
      <c r="D431" s="49" t="s">
        <v>1840</v>
      </c>
      <c r="E431" s="49">
        <v>18</v>
      </c>
      <c r="F431" s="49">
        <v>96</v>
      </c>
      <c r="G431" s="49" t="s">
        <v>20</v>
      </c>
      <c r="H431" s="49">
        <v>18</v>
      </c>
      <c r="I431" s="49">
        <v>96</v>
      </c>
    </row>
    <row r="432" spans="1:12" x14ac:dyDescent="0.35">
      <c r="A432" s="49" t="s">
        <v>11</v>
      </c>
      <c r="B432" s="49" t="s">
        <v>589</v>
      </c>
      <c r="C432" s="49">
        <v>520542</v>
      </c>
      <c r="D432" s="49" t="s">
        <v>658</v>
      </c>
      <c r="E432" s="49">
        <v>180</v>
      </c>
      <c r="F432" s="49" t="s">
        <v>657</v>
      </c>
      <c r="G432" s="49" t="s">
        <v>11</v>
      </c>
      <c r="H432" s="49">
        <v>180</v>
      </c>
      <c r="I432" s="49" t="s">
        <v>657</v>
      </c>
    </row>
    <row r="433" spans="1:15" x14ac:dyDescent="0.35">
      <c r="A433" s="49" t="s">
        <v>12</v>
      </c>
      <c r="B433" s="49" t="s">
        <v>677</v>
      </c>
      <c r="C433" s="49">
        <v>520543</v>
      </c>
      <c r="D433" s="49" t="s">
        <v>914</v>
      </c>
      <c r="E433" s="49" t="s">
        <v>912</v>
      </c>
      <c r="F433" s="49" t="s">
        <v>913</v>
      </c>
      <c r="G433" s="49" t="s">
        <v>12</v>
      </c>
      <c r="H433" s="49" t="s">
        <v>912</v>
      </c>
      <c r="I433" s="49" t="s">
        <v>913</v>
      </c>
    </row>
    <row r="434" spans="1:15" x14ac:dyDescent="0.35">
      <c r="A434" s="49" t="s">
        <v>21</v>
      </c>
      <c r="B434" s="49" t="s">
        <v>2047</v>
      </c>
      <c r="C434" s="49">
        <v>520544</v>
      </c>
      <c r="D434" s="49" t="s">
        <v>1392</v>
      </c>
      <c r="E434" s="49" t="s">
        <v>2227</v>
      </c>
      <c r="F434" s="49" t="s">
        <v>2228</v>
      </c>
      <c r="G434" s="49" t="s">
        <v>21</v>
      </c>
      <c r="H434" s="49" t="s">
        <v>2227</v>
      </c>
      <c r="I434" s="49" t="s">
        <v>2228</v>
      </c>
    </row>
    <row r="435" spans="1:15" x14ac:dyDescent="0.35">
      <c r="A435" s="49" t="s">
        <v>42</v>
      </c>
      <c r="B435" s="49" t="s">
        <v>3637</v>
      </c>
      <c r="C435" s="49">
        <v>520545</v>
      </c>
      <c r="D435" s="49" t="s">
        <v>3750</v>
      </c>
      <c r="E435" s="49" t="s">
        <v>3748</v>
      </c>
      <c r="F435" s="49" t="s">
        <v>3749</v>
      </c>
      <c r="G435" s="49" t="s">
        <v>42</v>
      </c>
      <c r="H435" s="49" t="s">
        <v>3748</v>
      </c>
      <c r="I435" s="49" t="s">
        <v>3749</v>
      </c>
    </row>
    <row r="436" spans="1:15" x14ac:dyDescent="0.35">
      <c r="A436" s="49" t="s">
        <v>29</v>
      </c>
      <c r="B436" s="49" t="s">
        <v>2710</v>
      </c>
      <c r="C436" s="49">
        <v>520546</v>
      </c>
      <c r="D436" s="49" t="s">
        <v>2713</v>
      </c>
      <c r="E436" s="49" t="s">
        <v>2711</v>
      </c>
      <c r="F436" s="49" t="s">
        <v>2712</v>
      </c>
      <c r="G436" s="49" t="s">
        <v>29</v>
      </c>
      <c r="H436" s="49" t="s">
        <v>2711</v>
      </c>
      <c r="I436" s="49" t="s">
        <v>2712</v>
      </c>
    </row>
    <row r="437" spans="1:15" x14ac:dyDescent="0.35">
      <c r="A437" s="49" t="s">
        <v>6</v>
      </c>
      <c r="B437" s="49" t="s">
        <v>73</v>
      </c>
      <c r="C437" s="49">
        <v>520548</v>
      </c>
      <c r="D437" s="49" t="s">
        <v>118</v>
      </c>
      <c r="E437" s="49" t="s">
        <v>116</v>
      </c>
      <c r="F437" s="49" t="s">
        <v>117</v>
      </c>
      <c r="G437" s="49" t="s">
        <v>6</v>
      </c>
      <c r="H437" s="49" t="s">
        <v>119</v>
      </c>
      <c r="I437" s="49" t="s">
        <v>120</v>
      </c>
      <c r="J437" s="49" t="s">
        <v>8</v>
      </c>
      <c r="K437" s="49" t="s">
        <v>175</v>
      </c>
      <c r="L437" s="49" t="s">
        <v>176</v>
      </c>
    </row>
    <row r="438" spans="1:15" x14ac:dyDescent="0.35">
      <c r="A438" s="49" t="s">
        <v>21</v>
      </c>
      <c r="B438" s="49" t="s">
        <v>1961</v>
      </c>
      <c r="C438" s="49">
        <v>520549</v>
      </c>
      <c r="D438" s="49" t="s">
        <v>2099</v>
      </c>
      <c r="E438" s="49" t="s">
        <v>2175</v>
      </c>
      <c r="F438" s="49" t="s">
        <v>2176</v>
      </c>
      <c r="G438" s="49" t="s">
        <v>21</v>
      </c>
      <c r="H438" s="49" t="s">
        <v>2175</v>
      </c>
      <c r="I438" s="49" t="s">
        <v>2176</v>
      </c>
    </row>
    <row r="439" spans="1:15" x14ac:dyDescent="0.35">
      <c r="A439" s="49" t="s">
        <v>27</v>
      </c>
      <c r="B439" s="49" t="s">
        <v>2617</v>
      </c>
      <c r="C439" s="49">
        <v>520550</v>
      </c>
      <c r="D439" s="49" t="s">
        <v>1259</v>
      </c>
      <c r="E439" s="49" t="s">
        <v>967</v>
      </c>
      <c r="F439" s="49">
        <v>0</v>
      </c>
      <c r="G439" s="49" t="s">
        <v>27</v>
      </c>
      <c r="H439" s="49" t="s">
        <v>967</v>
      </c>
      <c r="I439" s="49">
        <v>0</v>
      </c>
    </row>
    <row r="440" spans="1:15" x14ac:dyDescent="0.35">
      <c r="A440" s="49" t="s">
        <v>18</v>
      </c>
      <c r="B440" s="49" t="s">
        <v>1464</v>
      </c>
      <c r="C440" s="49">
        <v>520551</v>
      </c>
      <c r="D440" s="49" t="s">
        <v>1550</v>
      </c>
      <c r="E440" s="49" t="s">
        <v>1548</v>
      </c>
      <c r="F440" s="49" t="s">
        <v>1549</v>
      </c>
      <c r="G440" s="49" t="s">
        <v>18</v>
      </c>
      <c r="H440" s="49" t="s">
        <v>1548</v>
      </c>
      <c r="I440" s="49" t="s">
        <v>1551</v>
      </c>
      <c r="J440" s="49" t="s">
        <v>36</v>
      </c>
      <c r="K440" s="49">
        <v>0</v>
      </c>
      <c r="L440" s="49" t="s">
        <v>1577</v>
      </c>
    </row>
    <row r="441" spans="1:15" x14ac:dyDescent="0.35">
      <c r="A441" s="49" t="s">
        <v>28</v>
      </c>
      <c r="B441" s="49">
        <v>34</v>
      </c>
      <c r="C441" s="49">
        <v>520552</v>
      </c>
      <c r="D441" s="49" t="s">
        <v>2703</v>
      </c>
      <c r="E441" s="49" t="s">
        <v>2701</v>
      </c>
      <c r="F441" s="49" t="s">
        <v>2702</v>
      </c>
      <c r="G441" s="49" t="s">
        <v>28</v>
      </c>
      <c r="H441" s="49" t="s">
        <v>2701</v>
      </c>
      <c r="I441" s="49" t="s">
        <v>2702</v>
      </c>
    </row>
    <row r="442" spans="1:15" x14ac:dyDescent="0.35">
      <c r="A442" s="49" t="s">
        <v>15</v>
      </c>
      <c r="B442" s="49" t="s">
        <v>1100</v>
      </c>
      <c r="C442" s="49">
        <v>520554</v>
      </c>
      <c r="D442" s="49" t="s">
        <v>1163</v>
      </c>
      <c r="E442" s="49">
        <v>203</v>
      </c>
      <c r="F442" s="49" t="s">
        <v>1162</v>
      </c>
      <c r="G442" s="49" t="s">
        <v>15</v>
      </c>
      <c r="H442" s="49">
        <v>0</v>
      </c>
      <c r="I442" s="49">
        <v>0</v>
      </c>
      <c r="J442" s="49" t="s">
        <v>15</v>
      </c>
      <c r="K442" s="49" t="s">
        <v>1183</v>
      </c>
      <c r="L442" s="49" t="s">
        <v>1184</v>
      </c>
      <c r="M442" s="49" t="s">
        <v>37</v>
      </c>
      <c r="N442" s="49" t="s">
        <v>1196</v>
      </c>
      <c r="O442" s="49" t="s">
        <v>1197</v>
      </c>
    </row>
    <row r="443" spans="1:15" x14ac:dyDescent="0.35">
      <c r="A443" s="49" t="s">
        <v>42</v>
      </c>
      <c r="B443" s="49" t="s">
        <v>3672</v>
      </c>
      <c r="C443" s="49">
        <v>520556</v>
      </c>
      <c r="D443" s="49" t="s">
        <v>3747</v>
      </c>
      <c r="E443" s="49" t="s">
        <v>3745</v>
      </c>
      <c r="F443" s="49" t="s">
        <v>3746</v>
      </c>
      <c r="G443" s="49" t="s">
        <v>42</v>
      </c>
      <c r="H443" s="49" t="s">
        <v>3745</v>
      </c>
      <c r="I443" s="49" t="s">
        <v>3746</v>
      </c>
    </row>
    <row r="444" spans="1:15" x14ac:dyDescent="0.35">
      <c r="A444" s="49" t="s">
        <v>21</v>
      </c>
      <c r="B444" s="49" t="s">
        <v>2007</v>
      </c>
      <c r="C444" s="49">
        <v>520558</v>
      </c>
      <c r="D444" s="49" t="s">
        <v>2174</v>
      </c>
      <c r="E444" s="49" t="s">
        <v>2172</v>
      </c>
      <c r="F444" s="49" t="s">
        <v>2173</v>
      </c>
      <c r="G444" s="49" t="s">
        <v>21</v>
      </c>
      <c r="H444" s="49" t="s">
        <v>2172</v>
      </c>
      <c r="I444" s="49" t="s">
        <v>2173</v>
      </c>
    </row>
    <row r="445" spans="1:15" x14ac:dyDescent="0.35">
      <c r="A445" s="49" t="s">
        <v>21</v>
      </c>
      <c r="B445" s="49">
        <v>87</v>
      </c>
      <c r="C445" s="49">
        <v>520559</v>
      </c>
      <c r="D445" s="49" t="s">
        <v>2226</v>
      </c>
      <c r="E445" s="49" t="s">
        <v>2224</v>
      </c>
      <c r="F445" s="49" t="s">
        <v>2225</v>
      </c>
      <c r="G445" s="49" t="s">
        <v>21</v>
      </c>
      <c r="H445" s="49" t="s">
        <v>2224</v>
      </c>
      <c r="I445" s="49" t="s">
        <v>2225</v>
      </c>
    </row>
    <row r="446" spans="1:15" x14ac:dyDescent="0.35">
      <c r="A446" s="49" t="s">
        <v>40</v>
      </c>
      <c r="B446" s="49" t="s">
        <v>3417</v>
      </c>
      <c r="C446" s="49">
        <v>520561</v>
      </c>
      <c r="D446" s="49" t="s">
        <v>3440</v>
      </c>
      <c r="E446" s="49" t="s">
        <v>3539</v>
      </c>
      <c r="F446" s="49" t="s">
        <v>3540</v>
      </c>
      <c r="G446" s="49" t="s">
        <v>40</v>
      </c>
      <c r="H446" s="49" t="s">
        <v>3539</v>
      </c>
      <c r="I446" s="49" t="s">
        <v>3540</v>
      </c>
    </row>
    <row r="447" spans="1:15" x14ac:dyDescent="0.35">
      <c r="A447" s="49" t="s">
        <v>3795</v>
      </c>
      <c r="B447" s="49" t="s">
        <v>3796</v>
      </c>
      <c r="C447" s="49">
        <v>520563</v>
      </c>
      <c r="D447" s="49" t="s">
        <v>3821</v>
      </c>
      <c r="E447" s="49" t="s">
        <v>3819</v>
      </c>
      <c r="F447" s="49" t="s">
        <v>3820</v>
      </c>
      <c r="G447" s="49" t="s">
        <v>3795</v>
      </c>
      <c r="H447" s="49" t="s">
        <v>3819</v>
      </c>
      <c r="I447" s="49" t="s">
        <v>3820</v>
      </c>
    </row>
    <row r="448" spans="1:15" x14ac:dyDescent="0.35">
      <c r="A448" s="49" t="s">
        <v>15</v>
      </c>
      <c r="B448" s="49" t="s">
        <v>1071</v>
      </c>
      <c r="C448" s="49">
        <v>520564</v>
      </c>
      <c r="D448" s="49" t="s">
        <v>1158</v>
      </c>
      <c r="E448" s="49" t="s">
        <v>1156</v>
      </c>
      <c r="F448" s="49" t="s">
        <v>1157</v>
      </c>
      <c r="G448" s="49" t="s">
        <v>15</v>
      </c>
      <c r="H448" s="49" t="s">
        <v>1156</v>
      </c>
      <c r="I448" s="49" t="s">
        <v>1157</v>
      </c>
    </row>
    <row r="449" spans="1:12" x14ac:dyDescent="0.35">
      <c r="A449" s="49" t="s">
        <v>8</v>
      </c>
      <c r="B449" s="49" t="s">
        <v>203</v>
      </c>
      <c r="C449" s="49">
        <v>520566</v>
      </c>
      <c r="D449" s="49" t="s">
        <v>274</v>
      </c>
      <c r="E449" s="49" t="s">
        <v>272</v>
      </c>
      <c r="F449" s="49" t="s">
        <v>273</v>
      </c>
      <c r="G449" s="49" t="s">
        <v>8</v>
      </c>
      <c r="H449" s="49" t="s">
        <v>272</v>
      </c>
      <c r="I449" s="49" t="s">
        <v>273</v>
      </c>
    </row>
    <row r="450" spans="1:12" x14ac:dyDescent="0.35">
      <c r="A450" s="49" t="s">
        <v>39</v>
      </c>
      <c r="B450" s="49" t="s">
        <v>3306</v>
      </c>
      <c r="C450" s="49">
        <v>520567</v>
      </c>
      <c r="D450" s="49" t="s">
        <v>3354</v>
      </c>
      <c r="E450" s="49" t="s">
        <v>3353</v>
      </c>
      <c r="F450" s="49">
        <v>0</v>
      </c>
      <c r="G450" s="49" t="s">
        <v>39</v>
      </c>
      <c r="H450" s="49" t="s">
        <v>3353</v>
      </c>
      <c r="I450" s="49">
        <v>0</v>
      </c>
    </row>
    <row r="451" spans="1:12" x14ac:dyDescent="0.35">
      <c r="A451" s="49" t="s">
        <v>21</v>
      </c>
      <c r="B451" s="49" t="s">
        <v>2012</v>
      </c>
      <c r="C451" s="49">
        <v>520569</v>
      </c>
      <c r="D451" s="49" t="s">
        <v>1392</v>
      </c>
      <c r="E451" s="49" t="s">
        <v>2223</v>
      </c>
      <c r="F451" s="49" t="s">
        <v>2156</v>
      </c>
      <c r="G451" s="49" t="s">
        <v>21</v>
      </c>
      <c r="H451" s="49" t="s">
        <v>2223</v>
      </c>
      <c r="I451" s="49" t="s">
        <v>2156</v>
      </c>
    </row>
    <row r="452" spans="1:12" x14ac:dyDescent="0.35">
      <c r="A452" s="49" t="s">
        <v>21</v>
      </c>
      <c r="B452" s="49">
        <v>83</v>
      </c>
      <c r="C452" s="49">
        <v>520570</v>
      </c>
      <c r="D452" s="49" t="s">
        <v>2168</v>
      </c>
      <c r="E452" s="49" t="s">
        <v>2166</v>
      </c>
      <c r="F452" s="49" t="s">
        <v>2167</v>
      </c>
      <c r="G452" s="49" t="s">
        <v>21</v>
      </c>
      <c r="H452" s="49" t="s">
        <v>2166</v>
      </c>
      <c r="I452" s="49" t="s">
        <v>2167</v>
      </c>
    </row>
    <row r="453" spans="1:12" x14ac:dyDescent="0.35">
      <c r="A453" s="49" t="s">
        <v>6</v>
      </c>
      <c r="B453" s="49" t="s">
        <v>76</v>
      </c>
      <c r="C453" s="49">
        <v>520571</v>
      </c>
      <c r="D453" s="49" t="s">
        <v>112</v>
      </c>
      <c r="E453" s="49" t="s">
        <v>110</v>
      </c>
      <c r="F453" s="49" t="s">
        <v>111</v>
      </c>
      <c r="G453" s="49" t="s">
        <v>6</v>
      </c>
      <c r="H453" s="49" t="s">
        <v>113</v>
      </c>
      <c r="I453" s="49" t="s">
        <v>114</v>
      </c>
      <c r="J453" s="49" t="s">
        <v>8</v>
      </c>
      <c r="K453" s="49" t="s">
        <v>169</v>
      </c>
      <c r="L453" s="49" t="s">
        <v>170</v>
      </c>
    </row>
    <row r="454" spans="1:12" x14ac:dyDescent="0.35">
      <c r="A454" s="49" t="s">
        <v>8</v>
      </c>
      <c r="B454" s="49" t="s">
        <v>207</v>
      </c>
      <c r="C454" s="49">
        <v>520572</v>
      </c>
      <c r="D454" s="49" t="s">
        <v>216</v>
      </c>
      <c r="E454" s="49" t="s">
        <v>270</v>
      </c>
      <c r="F454" s="49" t="s">
        <v>271</v>
      </c>
      <c r="G454" s="49" t="s">
        <v>8</v>
      </c>
      <c r="H454" s="49" t="s">
        <v>270</v>
      </c>
      <c r="I454" s="49" t="s">
        <v>271</v>
      </c>
    </row>
    <row r="455" spans="1:12" x14ac:dyDescent="0.35">
      <c r="A455" s="49" t="s">
        <v>10</v>
      </c>
      <c r="B455" s="49">
        <v>67</v>
      </c>
      <c r="C455" s="49">
        <v>520573</v>
      </c>
      <c r="D455" s="49" t="s">
        <v>391</v>
      </c>
      <c r="E455" s="49" t="s">
        <v>540</v>
      </c>
      <c r="F455" s="49" t="s">
        <v>541</v>
      </c>
      <c r="G455" s="49" t="s">
        <v>10</v>
      </c>
      <c r="H455" s="49" t="s">
        <v>540</v>
      </c>
      <c r="I455" s="49" t="s">
        <v>541</v>
      </c>
    </row>
    <row r="456" spans="1:12" x14ac:dyDescent="0.35">
      <c r="A456" s="49" t="s">
        <v>26</v>
      </c>
      <c r="B456" s="49" t="s">
        <v>2520</v>
      </c>
      <c r="C456" s="49">
        <v>520574</v>
      </c>
      <c r="D456" s="49" t="s">
        <v>2523</v>
      </c>
      <c r="E456" s="49" t="s">
        <v>2521</v>
      </c>
      <c r="F456" s="49" t="s">
        <v>2522</v>
      </c>
      <c r="G456" s="49" t="s">
        <v>26</v>
      </c>
      <c r="H456" s="49" t="s">
        <v>2521</v>
      </c>
      <c r="I456" s="49" t="s">
        <v>2522</v>
      </c>
    </row>
    <row r="457" spans="1:12" x14ac:dyDescent="0.35">
      <c r="A457" s="49" t="s">
        <v>37</v>
      </c>
      <c r="B457" s="49" t="s">
        <v>3086</v>
      </c>
      <c r="C457" s="49">
        <v>520575</v>
      </c>
      <c r="D457" s="49" t="s">
        <v>3233</v>
      </c>
      <c r="E457" s="49" t="s">
        <v>1626</v>
      </c>
      <c r="F457" s="49" t="s">
        <v>3232</v>
      </c>
      <c r="G457" s="49" t="s">
        <v>37</v>
      </c>
      <c r="H457" s="49" t="s">
        <v>1626</v>
      </c>
      <c r="I457" s="49" t="s">
        <v>3232</v>
      </c>
    </row>
    <row r="458" spans="1:12" x14ac:dyDescent="0.35">
      <c r="A458" s="49" t="s">
        <v>40</v>
      </c>
      <c r="B458" s="49" t="s">
        <v>3498</v>
      </c>
      <c r="C458" s="49">
        <v>520576</v>
      </c>
      <c r="D458" s="49" t="s">
        <v>3521</v>
      </c>
      <c r="E458" s="49" t="s">
        <v>3520</v>
      </c>
      <c r="F458" s="49">
        <v>0</v>
      </c>
      <c r="G458" s="49" t="s">
        <v>40</v>
      </c>
      <c r="H458" s="49" t="s">
        <v>3520</v>
      </c>
      <c r="I458" s="49">
        <v>0</v>
      </c>
    </row>
    <row r="459" spans="1:12" x14ac:dyDescent="0.35">
      <c r="A459" s="49" t="s">
        <v>26</v>
      </c>
      <c r="B459" s="49" t="s">
        <v>2527</v>
      </c>
      <c r="C459" s="49">
        <v>520577</v>
      </c>
      <c r="D459" s="49" t="s">
        <v>2523</v>
      </c>
      <c r="E459" s="49">
        <v>46</v>
      </c>
      <c r="F459" s="49">
        <v>0</v>
      </c>
      <c r="G459" s="49" t="s">
        <v>26</v>
      </c>
      <c r="H459" s="49">
        <v>46</v>
      </c>
      <c r="I459" s="49">
        <v>0</v>
      </c>
    </row>
    <row r="460" spans="1:12" x14ac:dyDescent="0.35">
      <c r="A460" s="49" t="s">
        <v>34</v>
      </c>
      <c r="B460" s="49" t="s">
        <v>2960</v>
      </c>
      <c r="C460" s="49">
        <v>520578</v>
      </c>
      <c r="D460" s="49" t="s">
        <v>2917</v>
      </c>
      <c r="E460" s="49" t="s">
        <v>2961</v>
      </c>
      <c r="F460" s="49" t="s">
        <v>2962</v>
      </c>
      <c r="G460" s="49" t="s">
        <v>34</v>
      </c>
      <c r="H460" s="49" t="s">
        <v>2961</v>
      </c>
      <c r="I460" s="49" t="s">
        <v>2962</v>
      </c>
    </row>
    <row r="461" spans="1:12" x14ac:dyDescent="0.35">
      <c r="A461" s="49" t="s">
        <v>11</v>
      </c>
      <c r="B461" s="49" t="s">
        <v>583</v>
      </c>
      <c r="C461" s="49">
        <v>520579</v>
      </c>
      <c r="D461" s="49" t="s">
        <v>592</v>
      </c>
      <c r="E461" s="49" t="s">
        <v>646</v>
      </c>
      <c r="F461" s="49" t="s">
        <v>647</v>
      </c>
      <c r="G461" s="49" t="s">
        <v>11</v>
      </c>
      <c r="H461" s="49" t="s">
        <v>646</v>
      </c>
      <c r="I461" s="49" t="s">
        <v>647</v>
      </c>
    </row>
    <row r="462" spans="1:12" x14ac:dyDescent="0.35">
      <c r="A462" s="49" t="s">
        <v>6</v>
      </c>
      <c r="B462" s="49" t="s">
        <v>102</v>
      </c>
      <c r="C462" s="49">
        <v>520580</v>
      </c>
      <c r="D462" s="49" t="s">
        <v>139</v>
      </c>
      <c r="E462" s="49" t="s">
        <v>137</v>
      </c>
      <c r="F462" s="49" t="s">
        <v>138</v>
      </c>
      <c r="G462" s="49" t="s">
        <v>6</v>
      </c>
      <c r="H462" s="49" t="s">
        <v>137</v>
      </c>
      <c r="I462" s="49" t="s">
        <v>138</v>
      </c>
    </row>
    <row r="463" spans="1:12" x14ac:dyDescent="0.35">
      <c r="A463" s="49" t="s">
        <v>30</v>
      </c>
      <c r="B463" s="49">
        <v>45</v>
      </c>
      <c r="C463" s="49">
        <v>520581</v>
      </c>
      <c r="D463" s="49" t="s">
        <v>2770</v>
      </c>
      <c r="E463" s="49">
        <v>163</v>
      </c>
      <c r="F463" s="49">
        <v>0</v>
      </c>
      <c r="G463" s="49" t="s">
        <v>30</v>
      </c>
      <c r="H463" s="49">
        <v>163</v>
      </c>
      <c r="I463" s="49">
        <v>0</v>
      </c>
    </row>
    <row r="464" spans="1:12" x14ac:dyDescent="0.35">
      <c r="A464" s="49" t="s">
        <v>42</v>
      </c>
      <c r="B464" s="49" t="s">
        <v>3637</v>
      </c>
      <c r="C464" s="49">
        <v>520582</v>
      </c>
      <c r="D464" s="49" t="s">
        <v>3684</v>
      </c>
      <c r="E464" s="49" t="s">
        <v>3743</v>
      </c>
      <c r="F464" s="49" t="s">
        <v>3744</v>
      </c>
      <c r="G464" s="49" t="s">
        <v>42</v>
      </c>
      <c r="H464" s="49" t="s">
        <v>3743</v>
      </c>
      <c r="I464" s="49" t="s">
        <v>3744</v>
      </c>
    </row>
    <row r="465" spans="1:12" x14ac:dyDescent="0.35">
      <c r="A465" s="49" t="s">
        <v>12</v>
      </c>
      <c r="B465" s="49">
        <v>74</v>
      </c>
      <c r="C465" s="49">
        <v>520583</v>
      </c>
      <c r="D465" s="49" t="s">
        <v>899</v>
      </c>
      <c r="E465" s="49">
        <v>350</v>
      </c>
      <c r="F465" s="49">
        <v>400</v>
      </c>
      <c r="G465" s="49" t="s">
        <v>12</v>
      </c>
      <c r="H465" s="49">
        <v>350</v>
      </c>
      <c r="I465" s="49">
        <v>400</v>
      </c>
    </row>
    <row r="466" spans="1:12" x14ac:dyDescent="0.35">
      <c r="A466" s="49" t="s">
        <v>19</v>
      </c>
      <c r="B466" s="49">
        <v>81</v>
      </c>
      <c r="C466" s="49">
        <v>520584</v>
      </c>
      <c r="D466" s="49" t="s">
        <v>1723</v>
      </c>
      <c r="E466" s="49" t="s">
        <v>1721</v>
      </c>
      <c r="F466" s="49" t="s">
        <v>1722</v>
      </c>
      <c r="G466" s="49" t="s">
        <v>19</v>
      </c>
      <c r="H466" s="49" t="s">
        <v>1721</v>
      </c>
      <c r="I466" s="49" t="s">
        <v>1722</v>
      </c>
    </row>
    <row r="467" spans="1:12" x14ac:dyDescent="0.35">
      <c r="A467" s="49" t="s">
        <v>37</v>
      </c>
      <c r="B467" s="49">
        <v>55</v>
      </c>
      <c r="C467" s="49">
        <v>520587</v>
      </c>
      <c r="D467" s="49" t="s">
        <v>3158</v>
      </c>
      <c r="E467" s="49" t="s">
        <v>3184</v>
      </c>
      <c r="F467" s="49">
        <v>179</v>
      </c>
      <c r="G467" s="49" t="s">
        <v>37</v>
      </c>
      <c r="H467" s="49" t="s">
        <v>3184</v>
      </c>
      <c r="I467" s="49">
        <v>179</v>
      </c>
    </row>
    <row r="468" spans="1:12" x14ac:dyDescent="0.35">
      <c r="A468" s="49" t="s">
        <v>21</v>
      </c>
      <c r="B468" s="49" t="s">
        <v>1945</v>
      </c>
      <c r="C468" s="49">
        <v>520589</v>
      </c>
      <c r="D468" s="49" t="s">
        <v>2222</v>
      </c>
      <c r="E468" s="49" t="s">
        <v>2220</v>
      </c>
      <c r="F468" s="49" t="s">
        <v>2221</v>
      </c>
      <c r="G468" s="49" t="s">
        <v>21</v>
      </c>
      <c r="H468" s="49" t="s">
        <v>2220</v>
      </c>
      <c r="I468" s="49" t="s">
        <v>2221</v>
      </c>
    </row>
    <row r="469" spans="1:12" x14ac:dyDescent="0.35">
      <c r="A469" s="49" t="s">
        <v>39</v>
      </c>
      <c r="B469" s="49" t="s">
        <v>3303</v>
      </c>
      <c r="C469" s="49">
        <v>520592</v>
      </c>
      <c r="D469" s="49" t="s">
        <v>3352</v>
      </c>
      <c r="E469" s="49" t="s">
        <v>3350</v>
      </c>
      <c r="F469" s="49" t="s">
        <v>3351</v>
      </c>
      <c r="G469" s="49" t="s">
        <v>39</v>
      </c>
      <c r="H469" s="49" t="s">
        <v>3350</v>
      </c>
      <c r="I469" s="49" t="s">
        <v>3351</v>
      </c>
    </row>
    <row r="470" spans="1:12" x14ac:dyDescent="0.35">
      <c r="A470" s="49" t="s">
        <v>21</v>
      </c>
      <c r="B470" s="49" t="s">
        <v>1929</v>
      </c>
      <c r="C470" s="49">
        <v>520593</v>
      </c>
      <c r="D470" s="49" t="s">
        <v>2164</v>
      </c>
      <c r="E470" s="49" t="s">
        <v>2162</v>
      </c>
      <c r="F470" s="49" t="s">
        <v>2163</v>
      </c>
      <c r="G470" s="49" t="s">
        <v>21</v>
      </c>
      <c r="H470" s="49" t="s">
        <v>2162</v>
      </c>
      <c r="I470" s="49" t="s">
        <v>2163</v>
      </c>
    </row>
    <row r="471" spans="1:12" x14ac:dyDescent="0.35">
      <c r="A471" s="49" t="s">
        <v>38</v>
      </c>
      <c r="B471" s="49">
        <v>51</v>
      </c>
      <c r="C471" s="49">
        <v>520594</v>
      </c>
      <c r="D471" s="49" t="s">
        <v>3288</v>
      </c>
      <c r="E471" s="49">
        <v>12</v>
      </c>
      <c r="F471" s="49">
        <v>58</v>
      </c>
      <c r="G471" s="49" t="s">
        <v>38</v>
      </c>
      <c r="H471" s="49">
        <v>12</v>
      </c>
      <c r="I471" s="49">
        <v>58</v>
      </c>
    </row>
    <row r="472" spans="1:12" x14ac:dyDescent="0.35">
      <c r="A472" s="49" t="s">
        <v>19</v>
      </c>
      <c r="B472" s="49" t="s">
        <v>1578</v>
      </c>
      <c r="C472" s="49">
        <v>520595</v>
      </c>
      <c r="D472" s="49" t="s">
        <v>1715</v>
      </c>
      <c r="E472" s="49" t="s">
        <v>1713</v>
      </c>
      <c r="F472" s="49" t="s">
        <v>1714</v>
      </c>
      <c r="G472" s="49" t="s">
        <v>19</v>
      </c>
      <c r="H472" s="49" t="s">
        <v>1713</v>
      </c>
      <c r="I472" s="49" t="s">
        <v>1714</v>
      </c>
    </row>
    <row r="473" spans="1:12" x14ac:dyDescent="0.35">
      <c r="A473" s="49" t="s">
        <v>12</v>
      </c>
      <c r="B473" s="49" t="s">
        <v>770</v>
      </c>
      <c r="C473" s="49">
        <v>520596</v>
      </c>
      <c r="D473" s="49" t="s">
        <v>896</v>
      </c>
      <c r="E473" s="49" t="s">
        <v>907</v>
      </c>
      <c r="F473" s="49" t="s">
        <v>908</v>
      </c>
      <c r="G473" s="49" t="s">
        <v>12</v>
      </c>
      <c r="H473" s="49" t="s">
        <v>907</v>
      </c>
      <c r="I473" s="49" t="s">
        <v>908</v>
      </c>
    </row>
    <row r="474" spans="1:12" x14ac:dyDescent="0.35">
      <c r="A474" s="49" t="s">
        <v>22</v>
      </c>
      <c r="B474" s="49">
        <v>15</v>
      </c>
      <c r="C474" s="49">
        <v>520597</v>
      </c>
      <c r="D474" s="49" t="s">
        <v>2272</v>
      </c>
      <c r="E474" s="49" t="s">
        <v>2270</v>
      </c>
      <c r="F474" s="49" t="s">
        <v>2271</v>
      </c>
      <c r="G474" s="49" t="s">
        <v>22</v>
      </c>
      <c r="H474" s="49" t="s">
        <v>2270</v>
      </c>
      <c r="I474" s="49" t="s">
        <v>2271</v>
      </c>
    </row>
    <row r="475" spans="1:12" x14ac:dyDescent="0.35">
      <c r="A475" s="49" t="s">
        <v>33</v>
      </c>
      <c r="B475" s="49">
        <v>36</v>
      </c>
      <c r="C475" s="49">
        <v>520598</v>
      </c>
      <c r="D475" s="49" t="s">
        <v>2917</v>
      </c>
      <c r="E475" s="49">
        <v>154</v>
      </c>
      <c r="F475" s="49">
        <v>0</v>
      </c>
      <c r="G475" s="49" t="s">
        <v>33</v>
      </c>
      <c r="H475" s="49">
        <v>154</v>
      </c>
      <c r="I475" s="49">
        <v>0</v>
      </c>
    </row>
    <row r="476" spans="1:12" x14ac:dyDescent="0.35">
      <c r="A476" s="49" t="s">
        <v>33</v>
      </c>
      <c r="B476" s="49">
        <v>36</v>
      </c>
      <c r="C476" s="49">
        <v>520599</v>
      </c>
      <c r="D476" s="49" t="s">
        <v>2957</v>
      </c>
      <c r="E476" s="49" t="s">
        <v>2955</v>
      </c>
      <c r="F476" s="49" t="s">
        <v>2956</v>
      </c>
      <c r="G476" s="49" t="s">
        <v>33</v>
      </c>
      <c r="H476" s="49" t="s">
        <v>2958</v>
      </c>
      <c r="I476" s="49" t="s">
        <v>2959</v>
      </c>
      <c r="J476" s="49" t="s">
        <v>41</v>
      </c>
      <c r="K476" s="49" t="s">
        <v>2978</v>
      </c>
      <c r="L476" s="49" t="s">
        <v>2979</v>
      </c>
    </row>
    <row r="477" spans="1:12" x14ac:dyDescent="0.35">
      <c r="A477" s="49" t="s">
        <v>16</v>
      </c>
      <c r="B477" s="49" t="s">
        <v>1190</v>
      </c>
      <c r="C477" s="49">
        <v>520601</v>
      </c>
      <c r="D477" s="49" t="s">
        <v>1253</v>
      </c>
      <c r="E477" s="49" t="s">
        <v>1251</v>
      </c>
      <c r="F477" s="49" t="s">
        <v>1252</v>
      </c>
      <c r="G477" s="49" t="s">
        <v>16</v>
      </c>
      <c r="H477" s="49" t="s">
        <v>1251</v>
      </c>
      <c r="I477" s="49" t="s">
        <v>1252</v>
      </c>
    </row>
    <row r="478" spans="1:12" x14ac:dyDescent="0.35">
      <c r="A478" s="49" t="s">
        <v>16</v>
      </c>
      <c r="B478" s="49" t="s">
        <v>1239</v>
      </c>
      <c r="C478" s="49">
        <v>520602</v>
      </c>
      <c r="D478" s="49" t="s">
        <v>1242</v>
      </c>
      <c r="E478" s="49" t="s">
        <v>1240</v>
      </c>
      <c r="F478" s="49" t="s">
        <v>1241</v>
      </c>
      <c r="G478" s="49" t="s">
        <v>16</v>
      </c>
      <c r="H478" s="49" t="s">
        <v>1240</v>
      </c>
      <c r="I478" s="49" t="s">
        <v>1241</v>
      </c>
    </row>
    <row r="479" spans="1:12" x14ac:dyDescent="0.35">
      <c r="A479" s="49" t="s">
        <v>23</v>
      </c>
      <c r="B479" s="49" t="s">
        <v>2324</v>
      </c>
      <c r="C479" s="49">
        <v>520603</v>
      </c>
      <c r="D479" s="49" t="s">
        <v>2326</v>
      </c>
      <c r="E479" s="49" t="s">
        <v>2325</v>
      </c>
      <c r="F479" s="49">
        <v>0</v>
      </c>
      <c r="G479" s="49" t="s">
        <v>23</v>
      </c>
      <c r="H479" s="49" t="s">
        <v>2325</v>
      </c>
      <c r="I479" s="49">
        <v>0</v>
      </c>
    </row>
    <row r="480" spans="1:12" x14ac:dyDescent="0.35">
      <c r="A480" s="49" t="s">
        <v>24</v>
      </c>
      <c r="B480" s="49" t="s">
        <v>1831</v>
      </c>
      <c r="C480" s="49">
        <v>520604</v>
      </c>
      <c r="D480" s="49" t="s">
        <v>2448</v>
      </c>
      <c r="E480" s="49" t="s">
        <v>2446</v>
      </c>
      <c r="F480" s="49" t="s">
        <v>2447</v>
      </c>
      <c r="G480" s="49" t="s">
        <v>24</v>
      </c>
      <c r="H480" s="49" t="s">
        <v>2446</v>
      </c>
      <c r="I480" s="49" t="s">
        <v>2447</v>
      </c>
    </row>
    <row r="481" spans="1:12" x14ac:dyDescent="0.35">
      <c r="A481" s="49" t="s">
        <v>22</v>
      </c>
      <c r="B481" s="49">
        <v>15</v>
      </c>
      <c r="C481" s="49">
        <v>520606</v>
      </c>
      <c r="D481" s="49" t="s">
        <v>1824</v>
      </c>
      <c r="E481" s="49" t="s">
        <v>2286</v>
      </c>
      <c r="F481" s="49" t="s">
        <v>2287</v>
      </c>
      <c r="G481" s="49" t="s">
        <v>22</v>
      </c>
      <c r="H481" s="49" t="s">
        <v>2286</v>
      </c>
      <c r="I481" s="49" t="s">
        <v>2287</v>
      </c>
    </row>
    <row r="482" spans="1:12" x14ac:dyDescent="0.35">
      <c r="A482" s="49" t="s">
        <v>17</v>
      </c>
      <c r="B482" s="49" t="s">
        <v>1356</v>
      </c>
      <c r="C482" s="49">
        <v>520608</v>
      </c>
      <c r="D482" s="49" t="s">
        <v>1417</v>
      </c>
      <c r="E482" s="49" t="s">
        <v>1416</v>
      </c>
      <c r="F482" s="49">
        <v>0</v>
      </c>
      <c r="G482" s="49" t="s">
        <v>17</v>
      </c>
      <c r="H482" s="49" t="s">
        <v>1416</v>
      </c>
      <c r="I482" s="49">
        <v>0</v>
      </c>
    </row>
    <row r="483" spans="1:12" x14ac:dyDescent="0.35">
      <c r="A483" s="49" t="s">
        <v>19</v>
      </c>
      <c r="B483" s="49">
        <v>78</v>
      </c>
      <c r="C483" s="49">
        <v>520609</v>
      </c>
      <c r="D483" s="49" t="s">
        <v>1625</v>
      </c>
      <c r="E483" s="49" t="s">
        <v>1711</v>
      </c>
      <c r="F483" s="49" t="s">
        <v>1712</v>
      </c>
      <c r="G483" s="49" t="s">
        <v>19</v>
      </c>
      <c r="H483" s="49" t="s">
        <v>1711</v>
      </c>
      <c r="I483" s="49" t="s">
        <v>1712</v>
      </c>
    </row>
    <row r="484" spans="1:12" x14ac:dyDescent="0.35">
      <c r="A484" s="49" t="s">
        <v>14</v>
      </c>
      <c r="B484" s="49" t="s">
        <v>1041</v>
      </c>
      <c r="C484" s="49">
        <v>520610</v>
      </c>
      <c r="D484" s="49" t="s">
        <v>1065</v>
      </c>
      <c r="E484" s="49" t="s">
        <v>1064</v>
      </c>
      <c r="F484" s="49">
        <v>439</v>
      </c>
      <c r="G484" s="49" t="s">
        <v>14</v>
      </c>
      <c r="H484" s="49" t="s">
        <v>1064</v>
      </c>
      <c r="I484" s="49">
        <v>439</v>
      </c>
    </row>
    <row r="485" spans="1:12" x14ac:dyDescent="0.35">
      <c r="A485" s="49" t="s">
        <v>17</v>
      </c>
      <c r="B485" s="49" t="s">
        <v>1339</v>
      </c>
      <c r="C485" s="49">
        <v>520611</v>
      </c>
      <c r="D485" s="49" t="s">
        <v>1429</v>
      </c>
      <c r="E485" s="49" t="s">
        <v>1427</v>
      </c>
      <c r="F485" s="49" t="s">
        <v>1428</v>
      </c>
      <c r="G485" s="49" t="s">
        <v>17</v>
      </c>
      <c r="H485" s="49" t="s">
        <v>1427</v>
      </c>
      <c r="I485" s="49" t="s">
        <v>1428</v>
      </c>
    </row>
    <row r="486" spans="1:12" x14ac:dyDescent="0.35">
      <c r="A486" s="49" t="s">
        <v>20</v>
      </c>
      <c r="B486" s="49" t="s">
        <v>1761</v>
      </c>
      <c r="C486" s="49">
        <v>520613</v>
      </c>
      <c r="D486" s="49" t="s">
        <v>673</v>
      </c>
      <c r="E486" s="49" t="s">
        <v>1838</v>
      </c>
      <c r="F486" s="49">
        <v>0</v>
      </c>
      <c r="G486" s="49" t="s">
        <v>20</v>
      </c>
      <c r="H486" s="49" t="s">
        <v>1838</v>
      </c>
      <c r="I486" s="49">
        <v>0</v>
      </c>
    </row>
    <row r="487" spans="1:12" x14ac:dyDescent="0.35">
      <c r="A487" s="49" t="s">
        <v>21</v>
      </c>
      <c r="B487" s="49" t="s">
        <v>1961</v>
      </c>
      <c r="C487" s="49">
        <v>520617</v>
      </c>
      <c r="D487" s="49" t="s">
        <v>1964</v>
      </c>
      <c r="E487" s="49" t="s">
        <v>1962</v>
      </c>
      <c r="F487" s="49" t="s">
        <v>1963</v>
      </c>
      <c r="G487" s="49" t="s">
        <v>19</v>
      </c>
      <c r="H487" s="49" t="s">
        <v>1965</v>
      </c>
      <c r="I487" s="49" t="s">
        <v>1966</v>
      </c>
      <c r="J487" s="49" t="s">
        <v>21</v>
      </c>
      <c r="K487" s="49" t="s">
        <v>1335</v>
      </c>
      <c r="L487" s="49" t="s">
        <v>2259</v>
      </c>
    </row>
    <row r="488" spans="1:12" x14ac:dyDescent="0.35">
      <c r="A488" s="49" t="s">
        <v>32</v>
      </c>
      <c r="B488" s="49" t="s">
        <v>2863</v>
      </c>
      <c r="C488" s="49">
        <v>520618</v>
      </c>
      <c r="D488" s="49" t="s">
        <v>2916</v>
      </c>
      <c r="E488" s="49" t="s">
        <v>2914</v>
      </c>
      <c r="F488" s="49" t="s">
        <v>2915</v>
      </c>
      <c r="G488" s="49" t="s">
        <v>32</v>
      </c>
      <c r="H488" s="49" t="s">
        <v>2914</v>
      </c>
      <c r="I488" s="49" t="s">
        <v>2915</v>
      </c>
    </row>
    <row r="489" spans="1:12" x14ac:dyDescent="0.35">
      <c r="A489" s="49" t="s">
        <v>37</v>
      </c>
      <c r="B489" s="49" t="s">
        <v>3103</v>
      </c>
      <c r="C489" s="49">
        <v>520620</v>
      </c>
      <c r="D489" s="49" t="s">
        <v>3183</v>
      </c>
      <c r="E489" s="49" t="s">
        <v>3181</v>
      </c>
      <c r="F489" s="49" t="s">
        <v>3182</v>
      </c>
      <c r="G489" s="49" t="s">
        <v>37</v>
      </c>
      <c r="H489" s="49" t="s">
        <v>3181</v>
      </c>
      <c r="I489" s="49" t="s">
        <v>3182</v>
      </c>
    </row>
    <row r="490" spans="1:12" x14ac:dyDescent="0.35">
      <c r="A490" s="49" t="s">
        <v>35</v>
      </c>
      <c r="B490" s="49" t="s">
        <v>2987</v>
      </c>
      <c r="C490" s="49">
        <v>520621</v>
      </c>
      <c r="D490" s="49" t="s">
        <v>3047</v>
      </c>
      <c r="E490" s="49" t="s">
        <v>3046</v>
      </c>
      <c r="F490" s="49">
        <v>0</v>
      </c>
      <c r="G490" s="49" t="s">
        <v>35</v>
      </c>
      <c r="H490" s="49" t="s">
        <v>3046</v>
      </c>
      <c r="I490" s="49">
        <v>0</v>
      </c>
    </row>
    <row r="491" spans="1:12" x14ac:dyDescent="0.35">
      <c r="A491" s="49" t="s">
        <v>21</v>
      </c>
      <c r="B491" s="49" t="s">
        <v>1977</v>
      </c>
      <c r="C491" s="49">
        <v>520624</v>
      </c>
      <c r="D491" s="49" t="s">
        <v>2219</v>
      </c>
      <c r="E491" s="49" t="s">
        <v>2217</v>
      </c>
      <c r="F491" s="49" t="s">
        <v>2218</v>
      </c>
      <c r="G491" s="49" t="s">
        <v>21</v>
      </c>
      <c r="H491" s="49" t="s">
        <v>2217</v>
      </c>
      <c r="I491" s="49" t="s">
        <v>2218</v>
      </c>
    </row>
    <row r="492" spans="1:12" x14ac:dyDescent="0.35">
      <c r="A492" s="49" t="s">
        <v>31</v>
      </c>
      <c r="B492" s="49" t="s">
        <v>2768</v>
      </c>
      <c r="C492" s="49">
        <v>520628</v>
      </c>
      <c r="D492" s="49" t="s">
        <v>2829</v>
      </c>
      <c r="E492" s="49" t="s">
        <v>2827</v>
      </c>
      <c r="F492" s="49" t="s">
        <v>2828</v>
      </c>
      <c r="G492" s="49" t="s">
        <v>31</v>
      </c>
      <c r="H492" s="49" t="s">
        <v>2830</v>
      </c>
      <c r="I492" s="49" t="s">
        <v>2831</v>
      </c>
      <c r="J492" s="49" t="s">
        <v>32</v>
      </c>
      <c r="K492" s="49" t="s">
        <v>2892</v>
      </c>
      <c r="L492" s="49">
        <v>10</v>
      </c>
    </row>
    <row r="493" spans="1:12" x14ac:dyDescent="0.35">
      <c r="A493" s="49" t="s">
        <v>3795</v>
      </c>
      <c r="B493" s="49" t="s">
        <v>3796</v>
      </c>
      <c r="C493" s="49">
        <v>520629</v>
      </c>
      <c r="D493" s="49" t="s">
        <v>3316</v>
      </c>
      <c r="E493" s="49" t="s">
        <v>2318</v>
      </c>
      <c r="F493" s="49" t="s">
        <v>3818</v>
      </c>
      <c r="G493" s="49" t="s">
        <v>3795</v>
      </c>
      <c r="H493" s="49" t="s">
        <v>2318</v>
      </c>
      <c r="I493" s="49" t="s">
        <v>3818</v>
      </c>
    </row>
    <row r="494" spans="1:12" x14ac:dyDescent="0.35">
      <c r="A494" s="49" t="s">
        <v>21</v>
      </c>
      <c r="B494" s="49">
        <v>83</v>
      </c>
      <c r="C494" s="49">
        <v>520630</v>
      </c>
      <c r="D494" s="49" t="s">
        <v>1935</v>
      </c>
      <c r="E494" s="49" t="s">
        <v>2158</v>
      </c>
      <c r="F494" s="49">
        <v>0</v>
      </c>
      <c r="G494" s="49" t="s">
        <v>21</v>
      </c>
      <c r="H494" s="49" t="s">
        <v>2158</v>
      </c>
      <c r="I494" s="49">
        <v>0</v>
      </c>
    </row>
    <row r="495" spans="1:12" x14ac:dyDescent="0.35">
      <c r="A495" s="49" t="s">
        <v>10</v>
      </c>
      <c r="B495" s="49">
        <v>67</v>
      </c>
      <c r="C495" s="49">
        <v>520631</v>
      </c>
      <c r="D495" s="49" t="s">
        <v>539</v>
      </c>
      <c r="E495" s="49" t="s">
        <v>537</v>
      </c>
      <c r="F495" s="49" t="s">
        <v>538</v>
      </c>
      <c r="G495" s="49" t="s">
        <v>10</v>
      </c>
      <c r="H495" s="49" t="s">
        <v>537</v>
      </c>
      <c r="I495" s="49" t="s">
        <v>538</v>
      </c>
    </row>
    <row r="496" spans="1:12" x14ac:dyDescent="0.35">
      <c r="A496" s="49" t="s">
        <v>8</v>
      </c>
      <c r="B496" s="49" t="s">
        <v>207</v>
      </c>
      <c r="C496" s="49">
        <v>520634</v>
      </c>
      <c r="D496" s="49" t="s">
        <v>269</v>
      </c>
      <c r="E496" s="49">
        <v>0</v>
      </c>
      <c r="F496" s="49" t="s">
        <v>268</v>
      </c>
      <c r="G496" s="49" t="s">
        <v>8</v>
      </c>
      <c r="H496" s="49">
        <v>0</v>
      </c>
      <c r="I496" s="49" t="s">
        <v>268</v>
      </c>
    </row>
    <row r="497" spans="1:12" x14ac:dyDescent="0.35">
      <c r="A497" s="49" t="s">
        <v>10</v>
      </c>
      <c r="B497" s="49" t="s">
        <v>388</v>
      </c>
      <c r="C497" s="49">
        <v>520635</v>
      </c>
      <c r="D497" s="49" t="s">
        <v>394</v>
      </c>
      <c r="E497" s="49" t="s">
        <v>535</v>
      </c>
      <c r="F497" s="49" t="s">
        <v>536</v>
      </c>
      <c r="G497" s="49" t="s">
        <v>10</v>
      </c>
      <c r="H497" s="49" t="s">
        <v>535</v>
      </c>
      <c r="I497" s="49" t="s">
        <v>536</v>
      </c>
    </row>
    <row r="498" spans="1:12" x14ac:dyDescent="0.35">
      <c r="A498" s="49" t="s">
        <v>36</v>
      </c>
      <c r="B498" s="49">
        <v>37</v>
      </c>
      <c r="C498" s="49">
        <v>520636</v>
      </c>
      <c r="D498" s="49" t="s">
        <v>1531</v>
      </c>
      <c r="E498" s="49" t="s">
        <v>1529</v>
      </c>
      <c r="F498" s="49" t="s">
        <v>1530</v>
      </c>
      <c r="G498" s="49" t="s">
        <v>18</v>
      </c>
      <c r="H498" s="49" t="s">
        <v>1532</v>
      </c>
      <c r="I498" s="49" t="s">
        <v>1533</v>
      </c>
      <c r="J498" s="49" t="s">
        <v>36</v>
      </c>
      <c r="K498" s="49" t="s">
        <v>3073</v>
      </c>
      <c r="L498" s="49" t="s">
        <v>3074</v>
      </c>
    </row>
    <row r="499" spans="1:12" x14ac:dyDescent="0.35">
      <c r="A499" s="49" t="s">
        <v>21</v>
      </c>
      <c r="B499" s="49" t="s">
        <v>1984</v>
      </c>
      <c r="C499" s="49">
        <v>520637</v>
      </c>
      <c r="D499" s="49" t="s">
        <v>2157</v>
      </c>
      <c r="E499" s="49" t="s">
        <v>2156</v>
      </c>
      <c r="F499" s="49">
        <v>0</v>
      </c>
      <c r="G499" s="49" t="s">
        <v>21</v>
      </c>
      <c r="H499" s="49" t="s">
        <v>2156</v>
      </c>
      <c r="I499" s="49">
        <v>0</v>
      </c>
    </row>
    <row r="500" spans="1:12" x14ac:dyDescent="0.35">
      <c r="A500" s="49" t="s">
        <v>24</v>
      </c>
      <c r="B500" s="49" t="s">
        <v>2365</v>
      </c>
      <c r="C500" s="49">
        <v>520638</v>
      </c>
      <c r="D500" s="49" t="s">
        <v>1910</v>
      </c>
      <c r="E500" s="49">
        <v>23</v>
      </c>
      <c r="F500" s="49">
        <v>0</v>
      </c>
      <c r="G500" s="49" t="s">
        <v>24</v>
      </c>
      <c r="H500" s="49">
        <v>23</v>
      </c>
      <c r="I500" s="49">
        <v>0</v>
      </c>
    </row>
    <row r="501" spans="1:12" x14ac:dyDescent="0.35">
      <c r="A501" s="49" t="s">
        <v>13</v>
      </c>
      <c r="B501" s="49">
        <v>41</v>
      </c>
      <c r="C501" s="49">
        <v>520640</v>
      </c>
      <c r="D501" s="49" t="s">
        <v>1003</v>
      </c>
      <c r="E501" s="49" t="s">
        <v>1002</v>
      </c>
      <c r="F501" s="49">
        <v>0</v>
      </c>
      <c r="G501" s="49" t="s">
        <v>13</v>
      </c>
      <c r="H501" s="49" t="s">
        <v>1002</v>
      </c>
      <c r="I501" s="49">
        <v>0</v>
      </c>
    </row>
    <row r="502" spans="1:12" x14ac:dyDescent="0.35">
      <c r="A502" s="49" t="s">
        <v>14</v>
      </c>
      <c r="B502" s="49" t="s">
        <v>1041</v>
      </c>
      <c r="C502" s="49">
        <v>520642</v>
      </c>
      <c r="D502" s="49" t="s">
        <v>1044</v>
      </c>
      <c r="E502" s="49" t="s">
        <v>1062</v>
      </c>
      <c r="F502" s="49" t="s">
        <v>1063</v>
      </c>
      <c r="G502" s="49" t="s">
        <v>14</v>
      </c>
      <c r="H502" s="49" t="s">
        <v>1062</v>
      </c>
      <c r="I502" s="49" t="s">
        <v>1063</v>
      </c>
    </row>
    <row r="503" spans="1:12" x14ac:dyDescent="0.35">
      <c r="A503" s="49" t="s">
        <v>19</v>
      </c>
      <c r="B503" s="49">
        <v>95</v>
      </c>
      <c r="C503" s="49">
        <v>520643</v>
      </c>
      <c r="D503" s="49" t="s">
        <v>1686</v>
      </c>
      <c r="E503" s="49" t="s">
        <v>1685</v>
      </c>
      <c r="F503" s="49">
        <v>0</v>
      </c>
      <c r="G503" s="49" t="s">
        <v>19</v>
      </c>
      <c r="H503" s="49" t="s">
        <v>1685</v>
      </c>
      <c r="I503" s="49">
        <v>0</v>
      </c>
    </row>
    <row r="504" spans="1:12" x14ac:dyDescent="0.35">
      <c r="A504" s="49" t="s">
        <v>40</v>
      </c>
      <c r="B504" s="49" t="s">
        <v>3498</v>
      </c>
      <c r="C504" s="49">
        <v>520644</v>
      </c>
      <c r="D504" s="49" t="s">
        <v>3395</v>
      </c>
      <c r="E504" s="49" t="s">
        <v>3536</v>
      </c>
      <c r="F504" s="49" t="s">
        <v>3537</v>
      </c>
      <c r="G504" s="49" t="s">
        <v>40</v>
      </c>
      <c r="H504" s="49" t="s">
        <v>3536</v>
      </c>
      <c r="I504" s="49" t="s">
        <v>3537</v>
      </c>
    </row>
    <row r="505" spans="1:12" x14ac:dyDescent="0.35">
      <c r="A505" s="49" t="s">
        <v>21</v>
      </c>
      <c r="B505" s="49" t="s">
        <v>2012</v>
      </c>
      <c r="C505" s="49">
        <v>520645</v>
      </c>
      <c r="D505" s="49" t="s">
        <v>2155</v>
      </c>
      <c r="E505" s="49" t="s">
        <v>1354</v>
      </c>
      <c r="F505" s="49" t="s">
        <v>2154</v>
      </c>
      <c r="G505" s="49" t="s">
        <v>21</v>
      </c>
      <c r="H505" s="49" t="s">
        <v>1354</v>
      </c>
      <c r="I505" s="49" t="s">
        <v>2154</v>
      </c>
    </row>
    <row r="506" spans="1:12" x14ac:dyDescent="0.35">
      <c r="A506" s="49" t="s">
        <v>17</v>
      </c>
      <c r="B506" s="49" t="s">
        <v>1336</v>
      </c>
      <c r="C506" s="49">
        <v>520646</v>
      </c>
      <c r="D506" s="49" t="s">
        <v>292</v>
      </c>
      <c r="E506" s="49" t="s">
        <v>1420</v>
      </c>
      <c r="F506" s="49" t="s">
        <v>1421</v>
      </c>
      <c r="G506" s="49" t="s">
        <v>17</v>
      </c>
      <c r="H506" s="49" t="s">
        <v>1420</v>
      </c>
      <c r="I506" s="49" t="s">
        <v>1421</v>
      </c>
    </row>
    <row r="507" spans="1:12" x14ac:dyDescent="0.35">
      <c r="A507" s="49" t="s">
        <v>26</v>
      </c>
      <c r="B507" s="49" t="s">
        <v>2520</v>
      </c>
      <c r="C507" s="49">
        <v>520647</v>
      </c>
      <c r="D507" s="49" t="s">
        <v>2562</v>
      </c>
      <c r="E507" s="49" t="s">
        <v>2561</v>
      </c>
      <c r="F507" s="49">
        <v>0</v>
      </c>
      <c r="G507" s="49" t="s">
        <v>26</v>
      </c>
      <c r="H507" s="49" t="s">
        <v>2561</v>
      </c>
      <c r="I507" s="49">
        <v>0</v>
      </c>
    </row>
    <row r="508" spans="1:12" x14ac:dyDescent="0.35">
      <c r="A508" s="49" t="s">
        <v>33</v>
      </c>
      <c r="B508" s="49">
        <v>36</v>
      </c>
      <c r="C508" s="49">
        <v>520649</v>
      </c>
      <c r="D508" s="49" t="s">
        <v>2950</v>
      </c>
      <c r="E508" s="49" t="s">
        <v>2948</v>
      </c>
      <c r="F508" s="49" t="s">
        <v>2949</v>
      </c>
      <c r="G508" s="49" t="s">
        <v>33</v>
      </c>
      <c r="H508" s="49" t="s">
        <v>2142</v>
      </c>
      <c r="I508" s="49" t="s">
        <v>2951</v>
      </c>
      <c r="J508" s="49" t="s">
        <v>34</v>
      </c>
      <c r="K508" s="49" t="s">
        <v>2974</v>
      </c>
      <c r="L508" s="49" t="s">
        <v>2975</v>
      </c>
    </row>
    <row r="509" spans="1:12" x14ac:dyDescent="0.35">
      <c r="A509" s="49" t="s">
        <v>15</v>
      </c>
      <c r="B509" s="49" t="s">
        <v>1074</v>
      </c>
      <c r="C509" s="49">
        <v>520650</v>
      </c>
      <c r="D509" s="49" t="s">
        <v>1155</v>
      </c>
      <c r="E509" s="49" t="s">
        <v>1154</v>
      </c>
      <c r="F509" s="49">
        <v>0</v>
      </c>
      <c r="G509" s="49" t="s">
        <v>15</v>
      </c>
      <c r="H509" s="49" t="s">
        <v>1154</v>
      </c>
      <c r="I509" s="49">
        <v>0</v>
      </c>
    </row>
    <row r="510" spans="1:12" x14ac:dyDescent="0.35">
      <c r="A510" s="49" t="s">
        <v>24</v>
      </c>
      <c r="B510" s="49" t="s">
        <v>2365</v>
      </c>
      <c r="C510" s="49">
        <v>520651</v>
      </c>
      <c r="D510" s="49" t="s">
        <v>1910</v>
      </c>
      <c r="E510" s="49">
        <v>115</v>
      </c>
      <c r="F510" s="49">
        <v>0</v>
      </c>
      <c r="G510" s="49" t="s">
        <v>24</v>
      </c>
      <c r="H510" s="49">
        <v>115</v>
      </c>
      <c r="I510" s="49">
        <v>0</v>
      </c>
    </row>
    <row r="511" spans="1:12" x14ac:dyDescent="0.35">
      <c r="A511" s="49" t="s">
        <v>12</v>
      </c>
      <c r="B511" s="49" t="s">
        <v>677</v>
      </c>
      <c r="C511" s="49">
        <v>520652</v>
      </c>
      <c r="D511" s="49" t="s">
        <v>846</v>
      </c>
      <c r="E511" s="49" t="s">
        <v>892</v>
      </c>
      <c r="F511" s="49" t="s">
        <v>893</v>
      </c>
      <c r="G511" s="49" t="s">
        <v>12</v>
      </c>
      <c r="H511" s="49" t="s">
        <v>892</v>
      </c>
      <c r="I511" s="49" t="s">
        <v>893</v>
      </c>
    </row>
    <row r="512" spans="1:12" x14ac:dyDescent="0.35">
      <c r="A512" s="49" t="s">
        <v>17</v>
      </c>
      <c r="B512" s="49" t="s">
        <v>1346</v>
      </c>
      <c r="C512" s="49">
        <v>520653</v>
      </c>
      <c r="D512" s="49" t="s">
        <v>1411</v>
      </c>
      <c r="E512" s="49" t="s">
        <v>1409</v>
      </c>
      <c r="F512" s="49" t="s">
        <v>1410</v>
      </c>
      <c r="G512" s="49" t="s">
        <v>17</v>
      </c>
      <c r="H512" s="49" t="s">
        <v>1409</v>
      </c>
      <c r="I512" s="49" t="s">
        <v>1410</v>
      </c>
    </row>
    <row r="513" spans="1:12" x14ac:dyDescent="0.35">
      <c r="A513" s="49" t="s">
        <v>11</v>
      </c>
      <c r="B513" s="49" t="s">
        <v>583</v>
      </c>
      <c r="C513" s="49">
        <v>520654</v>
      </c>
      <c r="D513" s="49" t="s">
        <v>652</v>
      </c>
      <c r="E513" s="49" t="s">
        <v>650</v>
      </c>
      <c r="F513" s="49" t="s">
        <v>651</v>
      </c>
      <c r="G513" s="49" t="s">
        <v>11</v>
      </c>
      <c r="H513" s="49" t="s">
        <v>650</v>
      </c>
      <c r="I513" s="49" t="s">
        <v>653</v>
      </c>
      <c r="J513" s="49" t="s">
        <v>42</v>
      </c>
      <c r="K513" s="49">
        <v>0</v>
      </c>
      <c r="L513" s="49" t="s">
        <v>3791</v>
      </c>
    </row>
    <row r="514" spans="1:12" x14ac:dyDescent="0.35">
      <c r="A514" s="49" t="s">
        <v>35</v>
      </c>
      <c r="B514" s="49" t="s">
        <v>2984</v>
      </c>
      <c r="C514" s="49">
        <v>520655</v>
      </c>
      <c r="D514" s="49" t="s">
        <v>3015</v>
      </c>
      <c r="E514" s="49" t="s">
        <v>3013</v>
      </c>
      <c r="F514" s="49" t="s">
        <v>3014</v>
      </c>
      <c r="G514" s="49" t="s">
        <v>35</v>
      </c>
      <c r="H514" s="49" t="s">
        <v>3016</v>
      </c>
      <c r="I514" s="49" t="s">
        <v>3017</v>
      </c>
      <c r="J514" s="49" t="s">
        <v>38</v>
      </c>
      <c r="K514" s="49" t="s">
        <v>3067</v>
      </c>
      <c r="L514" s="49" t="s">
        <v>3068</v>
      </c>
    </row>
    <row r="515" spans="1:12" x14ac:dyDescent="0.35">
      <c r="A515" s="49" t="s">
        <v>17</v>
      </c>
      <c r="B515" s="49" t="s">
        <v>1336</v>
      </c>
      <c r="C515" s="49">
        <v>520656</v>
      </c>
      <c r="D515" s="49" t="s">
        <v>1419</v>
      </c>
      <c r="E515" s="49" t="s">
        <v>1418</v>
      </c>
      <c r="F515" s="49">
        <v>0</v>
      </c>
      <c r="G515" s="49" t="s">
        <v>17</v>
      </c>
      <c r="H515" s="49" t="s">
        <v>1418</v>
      </c>
      <c r="I515" s="49">
        <v>0</v>
      </c>
    </row>
    <row r="516" spans="1:12" x14ac:dyDescent="0.35">
      <c r="A516" s="49" t="s">
        <v>12</v>
      </c>
      <c r="B516" s="49" t="s">
        <v>693</v>
      </c>
      <c r="C516" s="49">
        <v>520657</v>
      </c>
      <c r="D516" s="49" t="s">
        <v>740</v>
      </c>
      <c r="E516" s="49" t="s">
        <v>891</v>
      </c>
      <c r="F516" s="49">
        <v>0</v>
      </c>
      <c r="G516" s="49" t="s">
        <v>12</v>
      </c>
      <c r="H516" s="49" t="s">
        <v>891</v>
      </c>
      <c r="I516" s="49">
        <v>0</v>
      </c>
    </row>
    <row r="517" spans="1:12" x14ac:dyDescent="0.35">
      <c r="A517" s="49" t="s">
        <v>24</v>
      </c>
      <c r="B517" s="49" t="s">
        <v>2375</v>
      </c>
      <c r="C517" s="49">
        <v>520658</v>
      </c>
      <c r="D517" s="49" t="s">
        <v>2445</v>
      </c>
      <c r="E517" s="49" t="s">
        <v>2444</v>
      </c>
      <c r="F517" s="49">
        <v>0</v>
      </c>
      <c r="G517" s="49" t="s">
        <v>24</v>
      </c>
      <c r="H517" s="49" t="s">
        <v>2444</v>
      </c>
      <c r="I517" s="49">
        <v>0</v>
      </c>
    </row>
    <row r="518" spans="1:12" x14ac:dyDescent="0.35">
      <c r="A518" s="49" t="s">
        <v>15</v>
      </c>
      <c r="B518" s="49" t="s">
        <v>1109</v>
      </c>
      <c r="C518" s="49">
        <v>520659</v>
      </c>
      <c r="D518" s="49" t="s">
        <v>1148</v>
      </c>
      <c r="E518" s="49" t="s">
        <v>1147</v>
      </c>
      <c r="F518" s="49">
        <v>0</v>
      </c>
      <c r="G518" s="49" t="s">
        <v>15</v>
      </c>
      <c r="H518" s="49" t="s">
        <v>1147</v>
      </c>
      <c r="I518" s="49">
        <v>0</v>
      </c>
    </row>
    <row r="519" spans="1:12" x14ac:dyDescent="0.35">
      <c r="A519" s="49" t="s">
        <v>27</v>
      </c>
      <c r="B519" s="49" t="s">
        <v>2608</v>
      </c>
      <c r="C519" s="49">
        <v>520660</v>
      </c>
      <c r="D519" s="49" t="s">
        <v>2631</v>
      </c>
      <c r="E519" s="49" t="s">
        <v>2629</v>
      </c>
      <c r="F519" s="49" t="s">
        <v>2630</v>
      </c>
      <c r="G519" s="49" t="s">
        <v>27</v>
      </c>
      <c r="H519" s="49" t="s">
        <v>2629</v>
      </c>
      <c r="I519" s="49" t="s">
        <v>2630</v>
      </c>
    </row>
    <row r="520" spans="1:12" x14ac:dyDescent="0.35">
      <c r="A520" s="49" t="s">
        <v>20</v>
      </c>
      <c r="B520" s="49" t="s">
        <v>1771</v>
      </c>
      <c r="C520" s="49">
        <v>520661</v>
      </c>
      <c r="D520" s="49" t="s">
        <v>1827</v>
      </c>
      <c r="E520" s="49" t="s">
        <v>1837</v>
      </c>
      <c r="F520" s="49">
        <v>0</v>
      </c>
      <c r="G520" s="49" t="s">
        <v>20</v>
      </c>
      <c r="H520" s="49" t="s">
        <v>1837</v>
      </c>
      <c r="I520" s="49">
        <v>0</v>
      </c>
    </row>
    <row r="521" spans="1:12" x14ac:dyDescent="0.35">
      <c r="A521" s="49" t="s">
        <v>24</v>
      </c>
      <c r="B521" s="49" t="s">
        <v>1831</v>
      </c>
      <c r="C521" s="49">
        <v>520662</v>
      </c>
      <c r="D521" s="49" t="s">
        <v>1834</v>
      </c>
      <c r="E521" s="49" t="s">
        <v>1832</v>
      </c>
      <c r="F521" s="49" t="s">
        <v>1833</v>
      </c>
      <c r="G521" s="49" t="s">
        <v>20</v>
      </c>
      <c r="H521" s="49" t="s">
        <v>1835</v>
      </c>
      <c r="I521" s="49" t="s">
        <v>1836</v>
      </c>
      <c r="J521" s="49" t="s">
        <v>24</v>
      </c>
      <c r="K521" s="49" t="s">
        <v>2484</v>
      </c>
      <c r="L521" s="49" t="s">
        <v>2485</v>
      </c>
    </row>
    <row r="522" spans="1:12" x14ac:dyDescent="0.35">
      <c r="A522" s="49" t="s">
        <v>20</v>
      </c>
      <c r="B522" s="49" t="s">
        <v>1771</v>
      </c>
      <c r="C522" s="49">
        <v>520663</v>
      </c>
      <c r="D522" s="49" t="s">
        <v>1789</v>
      </c>
      <c r="E522" s="49">
        <v>33</v>
      </c>
      <c r="F522" s="49">
        <v>0</v>
      </c>
      <c r="G522" s="49" t="s">
        <v>20</v>
      </c>
      <c r="H522" s="49">
        <v>33</v>
      </c>
      <c r="I522" s="49">
        <v>0</v>
      </c>
    </row>
    <row r="523" spans="1:12" x14ac:dyDescent="0.35">
      <c r="A523" s="49" t="s">
        <v>40</v>
      </c>
      <c r="B523" s="49" t="s">
        <v>3417</v>
      </c>
      <c r="C523" s="49">
        <v>520664</v>
      </c>
      <c r="D523" s="49" t="s">
        <v>3535</v>
      </c>
      <c r="E523" s="49" t="s">
        <v>3534</v>
      </c>
      <c r="F523" s="49">
        <v>0</v>
      </c>
      <c r="G523" s="49" t="s">
        <v>40</v>
      </c>
      <c r="H523" s="49" t="s">
        <v>3534</v>
      </c>
      <c r="I523" s="49">
        <v>0</v>
      </c>
    </row>
    <row r="524" spans="1:12" x14ac:dyDescent="0.35">
      <c r="A524" s="49" t="s">
        <v>31</v>
      </c>
      <c r="B524" s="49" t="s">
        <v>2768</v>
      </c>
      <c r="C524" s="49">
        <v>520665</v>
      </c>
      <c r="D524" s="49" t="s">
        <v>2826</v>
      </c>
      <c r="E524" s="49" t="s">
        <v>2824</v>
      </c>
      <c r="F524" s="49" t="s">
        <v>2825</v>
      </c>
      <c r="G524" s="49" t="s">
        <v>31</v>
      </c>
      <c r="H524" s="49" t="s">
        <v>2824</v>
      </c>
      <c r="I524" s="49" t="s">
        <v>2825</v>
      </c>
    </row>
    <row r="525" spans="1:12" x14ac:dyDescent="0.35">
      <c r="A525" s="49" t="s">
        <v>37</v>
      </c>
      <c r="B525" s="49" t="s">
        <v>3150</v>
      </c>
      <c r="C525" s="49">
        <v>520666</v>
      </c>
      <c r="D525" s="49" t="s">
        <v>3180</v>
      </c>
      <c r="E525" s="49" t="s">
        <v>3179</v>
      </c>
      <c r="F525" s="49">
        <v>0</v>
      </c>
      <c r="G525" s="49" t="s">
        <v>37</v>
      </c>
      <c r="H525" s="49" t="s">
        <v>3179</v>
      </c>
      <c r="I525" s="49">
        <v>0</v>
      </c>
    </row>
    <row r="526" spans="1:12" x14ac:dyDescent="0.35">
      <c r="A526" s="49" t="s">
        <v>40</v>
      </c>
      <c r="B526" s="49" t="s">
        <v>3487</v>
      </c>
      <c r="C526" s="49">
        <v>520668</v>
      </c>
      <c r="D526" s="49" t="s">
        <v>3526</v>
      </c>
      <c r="E526" s="49" t="s">
        <v>3525</v>
      </c>
      <c r="F526" s="49">
        <v>0</v>
      </c>
      <c r="G526" s="49" t="s">
        <v>40</v>
      </c>
      <c r="H526" s="49" t="s">
        <v>3525</v>
      </c>
      <c r="I526" s="49">
        <v>0</v>
      </c>
    </row>
    <row r="527" spans="1:12" x14ac:dyDescent="0.35">
      <c r="A527" s="49" t="s">
        <v>33</v>
      </c>
      <c r="B527" s="49">
        <v>36</v>
      </c>
      <c r="C527" s="49">
        <v>520669</v>
      </c>
      <c r="D527" s="49" t="s">
        <v>1020</v>
      </c>
      <c r="E527" s="49" t="s">
        <v>1018</v>
      </c>
      <c r="F527" s="49" t="s">
        <v>1019</v>
      </c>
      <c r="G527" s="49" t="s">
        <v>13</v>
      </c>
      <c r="H527" s="49" t="s">
        <v>1021</v>
      </c>
      <c r="I527" s="49" t="s">
        <v>739</v>
      </c>
      <c r="J527" s="49" t="s">
        <v>33</v>
      </c>
      <c r="K527" s="49" t="s">
        <v>2931</v>
      </c>
      <c r="L527" s="49" t="s">
        <v>2932</v>
      </c>
    </row>
    <row r="528" spans="1:12" x14ac:dyDescent="0.35">
      <c r="A528" s="49" t="s">
        <v>15</v>
      </c>
      <c r="B528" s="49" t="s">
        <v>1109</v>
      </c>
      <c r="C528" s="49">
        <v>520671</v>
      </c>
      <c r="D528" s="49" t="s">
        <v>1161</v>
      </c>
      <c r="E528" s="49" t="s">
        <v>1159</v>
      </c>
      <c r="F528" s="49" t="s">
        <v>1160</v>
      </c>
      <c r="G528" s="49" t="s">
        <v>15</v>
      </c>
      <c r="H528" s="49" t="s">
        <v>1159</v>
      </c>
      <c r="I528" s="49" t="s">
        <v>1160</v>
      </c>
    </row>
    <row r="529" spans="1:12" x14ac:dyDescent="0.35">
      <c r="A529" s="49" t="s">
        <v>37</v>
      </c>
      <c r="B529" s="49" t="s">
        <v>3086</v>
      </c>
      <c r="C529" s="49">
        <v>520672</v>
      </c>
      <c r="D529" s="49" t="s">
        <v>3126</v>
      </c>
      <c r="E529" s="49" t="s">
        <v>3124</v>
      </c>
      <c r="F529" s="49" t="s">
        <v>3125</v>
      </c>
      <c r="G529" s="49" t="s">
        <v>36</v>
      </c>
      <c r="H529" s="49" t="s">
        <v>777</v>
      </c>
      <c r="I529" s="49" t="s">
        <v>3127</v>
      </c>
      <c r="J529" s="49" t="s">
        <v>37</v>
      </c>
      <c r="K529" s="49" t="s">
        <v>904</v>
      </c>
      <c r="L529" s="49" t="s">
        <v>3230</v>
      </c>
    </row>
    <row r="530" spans="1:12" x14ac:dyDescent="0.35">
      <c r="A530" s="49" t="s">
        <v>11</v>
      </c>
      <c r="B530" s="49" t="s">
        <v>622</v>
      </c>
      <c r="C530" s="49">
        <v>520673</v>
      </c>
      <c r="D530" s="49" t="s">
        <v>121</v>
      </c>
      <c r="E530" s="49">
        <v>300</v>
      </c>
      <c r="F530" s="49">
        <v>0</v>
      </c>
      <c r="G530" s="49" t="s">
        <v>11</v>
      </c>
      <c r="H530" s="49">
        <v>300</v>
      </c>
      <c r="I530" s="49">
        <v>0</v>
      </c>
    </row>
    <row r="531" spans="1:12" x14ac:dyDescent="0.35">
      <c r="A531" s="49" t="s">
        <v>14</v>
      </c>
      <c r="B531" s="49" t="s">
        <v>1046</v>
      </c>
      <c r="C531" s="49">
        <v>520675</v>
      </c>
      <c r="D531" s="49" t="s">
        <v>121</v>
      </c>
      <c r="E531" s="49">
        <v>599</v>
      </c>
      <c r="F531" s="49">
        <v>0</v>
      </c>
      <c r="G531" s="49" t="s">
        <v>14</v>
      </c>
      <c r="H531" s="49">
        <v>599</v>
      </c>
      <c r="I531" s="49">
        <v>0</v>
      </c>
    </row>
    <row r="532" spans="1:12" x14ac:dyDescent="0.35">
      <c r="A532" s="49" t="s">
        <v>14</v>
      </c>
      <c r="B532" s="49" t="s">
        <v>1061</v>
      </c>
      <c r="C532" s="49">
        <v>520676</v>
      </c>
      <c r="D532" s="49" t="s">
        <v>121</v>
      </c>
      <c r="E532" s="49">
        <v>408</v>
      </c>
      <c r="F532" s="49">
        <v>0</v>
      </c>
      <c r="G532" s="49" t="s">
        <v>14</v>
      </c>
      <c r="H532" s="49">
        <v>408</v>
      </c>
      <c r="I532" s="49">
        <v>0</v>
      </c>
    </row>
    <row r="533" spans="1:12" x14ac:dyDescent="0.35">
      <c r="A533" s="49" t="s">
        <v>3795</v>
      </c>
      <c r="B533" s="49" t="s">
        <v>3796</v>
      </c>
      <c r="C533" s="49">
        <v>520678</v>
      </c>
      <c r="D533" s="49" t="s">
        <v>3817</v>
      </c>
      <c r="E533" s="49" t="s">
        <v>3815</v>
      </c>
      <c r="F533" s="49" t="s">
        <v>3816</v>
      </c>
      <c r="G533" s="49" t="s">
        <v>3795</v>
      </c>
      <c r="H533" s="49" t="s">
        <v>3815</v>
      </c>
      <c r="I533" s="49" t="s">
        <v>3816</v>
      </c>
    </row>
    <row r="534" spans="1:12" x14ac:dyDescent="0.35">
      <c r="A534" s="49" t="s">
        <v>21</v>
      </c>
      <c r="B534" s="49" t="s">
        <v>1990</v>
      </c>
      <c r="C534" s="49">
        <v>520679</v>
      </c>
      <c r="D534" s="49" t="s">
        <v>2153</v>
      </c>
      <c r="E534" s="49" t="s">
        <v>2151</v>
      </c>
      <c r="F534" s="49" t="s">
        <v>2152</v>
      </c>
      <c r="G534" s="49" t="s">
        <v>21</v>
      </c>
      <c r="H534" s="49" t="s">
        <v>2151</v>
      </c>
      <c r="I534" s="49" t="s">
        <v>2152</v>
      </c>
    </row>
    <row r="535" spans="1:12" x14ac:dyDescent="0.35">
      <c r="A535" s="49" t="s">
        <v>21</v>
      </c>
      <c r="B535" s="49">
        <v>83</v>
      </c>
      <c r="C535" s="49">
        <v>520680</v>
      </c>
      <c r="D535" s="49" t="s">
        <v>2150</v>
      </c>
      <c r="E535" s="49" t="s">
        <v>2149</v>
      </c>
      <c r="F535" s="49">
        <v>0</v>
      </c>
      <c r="G535" s="49" t="s">
        <v>21</v>
      </c>
      <c r="H535" s="49" t="s">
        <v>2149</v>
      </c>
      <c r="I535" s="49">
        <v>0</v>
      </c>
    </row>
    <row r="536" spans="1:12" x14ac:dyDescent="0.35">
      <c r="A536" s="49" t="s">
        <v>37</v>
      </c>
      <c r="B536" s="49" t="s">
        <v>3103</v>
      </c>
      <c r="C536" s="49">
        <v>520681</v>
      </c>
      <c r="D536" s="49" t="s">
        <v>3178</v>
      </c>
      <c r="E536" s="49" t="s">
        <v>3176</v>
      </c>
      <c r="F536" s="49" t="s">
        <v>3177</v>
      </c>
      <c r="G536" s="49" t="s">
        <v>37</v>
      </c>
      <c r="H536" s="49" t="s">
        <v>3176</v>
      </c>
      <c r="I536" s="49" t="s">
        <v>3177</v>
      </c>
    </row>
    <row r="537" spans="1:12" x14ac:dyDescent="0.35">
      <c r="A537" s="49" t="s">
        <v>20</v>
      </c>
      <c r="B537" s="49" t="s">
        <v>1790</v>
      </c>
      <c r="C537" s="49">
        <v>520684</v>
      </c>
      <c r="D537" s="49" t="s">
        <v>1313</v>
      </c>
      <c r="E537" s="49" t="s">
        <v>1862</v>
      </c>
      <c r="F537" s="49" t="s">
        <v>1863</v>
      </c>
      <c r="G537" s="49" t="s">
        <v>20</v>
      </c>
      <c r="H537" s="49" t="s">
        <v>1862</v>
      </c>
      <c r="I537" s="49" t="s">
        <v>1863</v>
      </c>
    </row>
    <row r="538" spans="1:12" x14ac:dyDescent="0.35">
      <c r="A538" s="49" t="s">
        <v>19</v>
      </c>
      <c r="B538" s="49">
        <v>81</v>
      </c>
      <c r="C538" s="49">
        <v>520685</v>
      </c>
      <c r="D538" s="49" t="s">
        <v>1707</v>
      </c>
      <c r="E538" s="49" t="s">
        <v>1705</v>
      </c>
      <c r="F538" s="49" t="s">
        <v>1706</v>
      </c>
      <c r="G538" s="49" t="s">
        <v>19</v>
      </c>
      <c r="H538" s="49" t="s">
        <v>1705</v>
      </c>
      <c r="I538" s="49" t="s">
        <v>1706</v>
      </c>
    </row>
    <row r="539" spans="1:12" x14ac:dyDescent="0.35">
      <c r="A539" s="49" t="s">
        <v>10</v>
      </c>
      <c r="B539" s="49" t="s">
        <v>421</v>
      </c>
      <c r="C539" s="49">
        <v>520686</v>
      </c>
      <c r="D539" s="49" t="s">
        <v>534</v>
      </c>
      <c r="E539" s="49" t="s">
        <v>532</v>
      </c>
      <c r="F539" s="49" t="s">
        <v>533</v>
      </c>
      <c r="G539" s="49" t="s">
        <v>10</v>
      </c>
      <c r="H539" s="49" t="s">
        <v>532</v>
      </c>
      <c r="I539" s="49" t="s">
        <v>533</v>
      </c>
    </row>
    <row r="540" spans="1:12" x14ac:dyDescent="0.35">
      <c r="A540" s="49" t="s">
        <v>10</v>
      </c>
      <c r="B540" s="49" t="s">
        <v>421</v>
      </c>
      <c r="C540" s="49">
        <v>520687</v>
      </c>
      <c r="D540" s="49" t="s">
        <v>531</v>
      </c>
      <c r="E540" s="49" t="s">
        <v>530</v>
      </c>
      <c r="F540" s="49">
        <v>0</v>
      </c>
      <c r="G540" s="49" t="s">
        <v>10</v>
      </c>
      <c r="H540" s="49" t="s">
        <v>530</v>
      </c>
      <c r="I540" s="49">
        <v>0</v>
      </c>
    </row>
    <row r="541" spans="1:12" x14ac:dyDescent="0.35">
      <c r="A541" s="49" t="s">
        <v>3795</v>
      </c>
      <c r="B541" s="49" t="s">
        <v>3804</v>
      </c>
      <c r="C541" s="49">
        <v>520688</v>
      </c>
      <c r="D541" s="49" t="s">
        <v>2777</v>
      </c>
      <c r="E541" s="49">
        <v>0</v>
      </c>
      <c r="F541" s="49" t="s">
        <v>3814</v>
      </c>
      <c r="G541" s="49" t="s">
        <v>3795</v>
      </c>
      <c r="H541" s="49">
        <v>0</v>
      </c>
      <c r="I541" s="49" t="s">
        <v>3814</v>
      </c>
    </row>
    <row r="542" spans="1:12" x14ac:dyDescent="0.35">
      <c r="A542" s="49" t="s">
        <v>38</v>
      </c>
      <c r="B542" s="49">
        <v>51</v>
      </c>
      <c r="C542" s="49">
        <v>520689</v>
      </c>
      <c r="D542" s="49" t="s">
        <v>2001</v>
      </c>
      <c r="E542" s="49" t="s">
        <v>3286</v>
      </c>
      <c r="F542" s="49" t="s">
        <v>3287</v>
      </c>
      <c r="G542" s="49" t="s">
        <v>38</v>
      </c>
      <c r="H542" s="49" t="s">
        <v>3286</v>
      </c>
      <c r="I542" s="49" t="s">
        <v>3287</v>
      </c>
    </row>
    <row r="543" spans="1:12" x14ac:dyDescent="0.35">
      <c r="A543" s="49" t="s">
        <v>11</v>
      </c>
      <c r="B543" s="49" t="s">
        <v>583</v>
      </c>
      <c r="C543" s="49">
        <v>520690</v>
      </c>
      <c r="D543" s="49" t="s">
        <v>640</v>
      </c>
      <c r="E543" s="49" t="s">
        <v>644</v>
      </c>
      <c r="F543" s="49" t="s">
        <v>645</v>
      </c>
      <c r="G543" s="49" t="s">
        <v>11</v>
      </c>
      <c r="H543" s="49" t="s">
        <v>644</v>
      </c>
      <c r="I543" s="49" t="s">
        <v>645</v>
      </c>
    </row>
    <row r="544" spans="1:12" x14ac:dyDescent="0.35">
      <c r="A544" s="49" t="s">
        <v>12</v>
      </c>
      <c r="B544" s="49" t="s">
        <v>677</v>
      </c>
      <c r="C544" s="49">
        <v>520691</v>
      </c>
      <c r="D544" s="49" t="s">
        <v>696</v>
      </c>
      <c r="E544" s="49" t="s">
        <v>889</v>
      </c>
      <c r="F544" s="49" t="s">
        <v>890</v>
      </c>
      <c r="G544" s="49" t="s">
        <v>12</v>
      </c>
      <c r="H544" s="49" t="s">
        <v>889</v>
      </c>
      <c r="I544" s="49" t="s">
        <v>890</v>
      </c>
    </row>
    <row r="545" spans="1:12" x14ac:dyDescent="0.35">
      <c r="A545" s="49" t="s">
        <v>20</v>
      </c>
      <c r="B545" s="49" t="s">
        <v>1771</v>
      </c>
      <c r="C545" s="49">
        <v>520692</v>
      </c>
      <c r="D545" s="49" t="s">
        <v>1852</v>
      </c>
      <c r="E545" s="49" t="s">
        <v>1855</v>
      </c>
      <c r="F545" s="49" t="s">
        <v>1856</v>
      </c>
      <c r="G545" s="49" t="s">
        <v>20</v>
      </c>
      <c r="H545" s="49" t="s">
        <v>1855</v>
      </c>
      <c r="I545" s="49" t="s">
        <v>1856</v>
      </c>
    </row>
    <row r="546" spans="1:12" x14ac:dyDescent="0.35">
      <c r="A546" s="49" t="s">
        <v>30</v>
      </c>
      <c r="B546" s="49">
        <v>45</v>
      </c>
      <c r="C546" s="49">
        <v>520693</v>
      </c>
      <c r="D546" s="49" t="s">
        <v>2767</v>
      </c>
      <c r="E546" s="49" t="s">
        <v>2765</v>
      </c>
      <c r="F546" s="49" t="s">
        <v>2766</v>
      </c>
      <c r="G546" s="49" t="s">
        <v>30</v>
      </c>
      <c r="H546" s="49" t="s">
        <v>2765</v>
      </c>
      <c r="I546" s="49" t="s">
        <v>2766</v>
      </c>
    </row>
    <row r="547" spans="1:12" x14ac:dyDescent="0.35">
      <c r="A547" s="49" t="s">
        <v>39</v>
      </c>
      <c r="B547" s="49" t="s">
        <v>3311</v>
      </c>
      <c r="C547" s="49">
        <v>520694</v>
      </c>
      <c r="D547" s="49" t="s">
        <v>2767</v>
      </c>
      <c r="E547" s="49" t="s">
        <v>3343</v>
      </c>
      <c r="F547" s="49" t="s">
        <v>3344</v>
      </c>
      <c r="G547" s="49" t="s">
        <v>39</v>
      </c>
      <c r="H547" s="49" t="s">
        <v>3343</v>
      </c>
      <c r="I547" s="49" t="s">
        <v>3344</v>
      </c>
    </row>
    <row r="548" spans="1:12" x14ac:dyDescent="0.35">
      <c r="A548" s="49" t="s">
        <v>37</v>
      </c>
      <c r="B548" s="49">
        <v>53</v>
      </c>
      <c r="C548" s="49">
        <v>520695</v>
      </c>
      <c r="D548" s="49" t="s">
        <v>3175</v>
      </c>
      <c r="E548" s="49" t="s">
        <v>2535</v>
      </c>
      <c r="F548" s="49" t="s">
        <v>3174</v>
      </c>
      <c r="G548" s="49" t="s">
        <v>37</v>
      </c>
      <c r="H548" s="49" t="s">
        <v>2535</v>
      </c>
      <c r="I548" s="49" t="s">
        <v>3174</v>
      </c>
    </row>
    <row r="549" spans="1:12" x14ac:dyDescent="0.35">
      <c r="A549" s="49" t="s">
        <v>20</v>
      </c>
      <c r="B549" s="49" t="s">
        <v>1771</v>
      </c>
      <c r="C549" s="49">
        <v>520697</v>
      </c>
      <c r="D549" s="49" t="s">
        <v>1852</v>
      </c>
      <c r="E549" s="49" t="s">
        <v>1850</v>
      </c>
      <c r="F549" s="49" t="s">
        <v>1851</v>
      </c>
      <c r="G549" s="49" t="s">
        <v>20</v>
      </c>
      <c r="H549" s="49" t="s">
        <v>1850</v>
      </c>
      <c r="I549" s="49" t="s">
        <v>1851</v>
      </c>
    </row>
    <row r="550" spans="1:12" x14ac:dyDescent="0.35">
      <c r="A550" s="49" t="s">
        <v>35</v>
      </c>
      <c r="B550" s="49" t="s">
        <v>3004</v>
      </c>
      <c r="C550" s="49">
        <v>520699</v>
      </c>
      <c r="D550" s="49" t="s">
        <v>1450</v>
      </c>
      <c r="E550" s="49" t="s">
        <v>3033</v>
      </c>
      <c r="F550" s="49" t="s">
        <v>3034</v>
      </c>
      <c r="G550" s="49" t="s">
        <v>15</v>
      </c>
      <c r="H550" s="49" t="s">
        <v>3035</v>
      </c>
      <c r="I550" s="49" t="s">
        <v>3036</v>
      </c>
      <c r="J550" s="49" t="s">
        <v>35</v>
      </c>
      <c r="K550" s="49" t="s">
        <v>3060</v>
      </c>
      <c r="L550" s="49" t="s">
        <v>3061</v>
      </c>
    </row>
    <row r="551" spans="1:12" x14ac:dyDescent="0.35">
      <c r="A551" s="49" t="s">
        <v>17</v>
      </c>
      <c r="B551" s="49" t="s">
        <v>1329</v>
      </c>
      <c r="C551" s="49">
        <v>520700</v>
      </c>
      <c r="D551" s="49" t="s">
        <v>121</v>
      </c>
      <c r="E551" s="49">
        <v>64</v>
      </c>
      <c r="F551" s="49">
        <v>0</v>
      </c>
      <c r="G551" s="49" t="s">
        <v>17</v>
      </c>
      <c r="H551" s="49">
        <v>64</v>
      </c>
      <c r="I551" s="49">
        <v>0</v>
      </c>
    </row>
    <row r="552" spans="1:12" x14ac:dyDescent="0.35">
      <c r="A552" s="49" t="s">
        <v>21</v>
      </c>
      <c r="B552" s="49" t="s">
        <v>1678</v>
      </c>
      <c r="C552" s="49">
        <v>520701</v>
      </c>
      <c r="D552" s="49" t="s">
        <v>1681</v>
      </c>
      <c r="E552" s="49" t="s">
        <v>1679</v>
      </c>
      <c r="F552" s="49" t="s">
        <v>1680</v>
      </c>
      <c r="G552" s="49" t="s">
        <v>19</v>
      </c>
      <c r="H552" s="49">
        <v>0</v>
      </c>
      <c r="I552" s="49" t="s">
        <v>1682</v>
      </c>
      <c r="J552" s="49" t="s">
        <v>21</v>
      </c>
      <c r="K552" s="49" t="s">
        <v>1679</v>
      </c>
      <c r="L552" s="49" t="s">
        <v>2235</v>
      </c>
    </row>
    <row r="553" spans="1:12" x14ac:dyDescent="0.35">
      <c r="A553" s="49" t="s">
        <v>8</v>
      </c>
      <c r="B553" s="49" t="s">
        <v>203</v>
      </c>
      <c r="C553" s="49">
        <v>520702</v>
      </c>
      <c r="D553" s="49" t="s">
        <v>248</v>
      </c>
      <c r="E553" s="49" t="s">
        <v>262</v>
      </c>
      <c r="F553" s="49" t="s">
        <v>263</v>
      </c>
      <c r="G553" s="49" t="s">
        <v>8</v>
      </c>
      <c r="H553" s="49" t="s">
        <v>262</v>
      </c>
      <c r="I553" s="49" t="s">
        <v>263</v>
      </c>
    </row>
    <row r="554" spans="1:12" x14ac:dyDescent="0.35">
      <c r="A554" s="49" t="s">
        <v>8</v>
      </c>
      <c r="B554" s="49" t="s">
        <v>264</v>
      </c>
      <c r="C554" s="49">
        <v>520704</v>
      </c>
      <c r="D554" s="49" t="s">
        <v>267</v>
      </c>
      <c r="E554" s="49" t="s">
        <v>265</v>
      </c>
      <c r="F554" s="49" t="s">
        <v>266</v>
      </c>
      <c r="G554" s="49" t="s">
        <v>8</v>
      </c>
      <c r="H554" s="49" t="s">
        <v>265</v>
      </c>
      <c r="I554" s="49" t="s">
        <v>266</v>
      </c>
    </row>
    <row r="555" spans="1:12" x14ac:dyDescent="0.35">
      <c r="A555" s="49" t="s">
        <v>15</v>
      </c>
      <c r="B555" s="49" t="s">
        <v>1109</v>
      </c>
      <c r="C555" s="49">
        <v>520706</v>
      </c>
      <c r="D555" s="49" t="s">
        <v>1142</v>
      </c>
      <c r="E555" s="49" t="s">
        <v>1140</v>
      </c>
      <c r="F555" s="49" t="s">
        <v>1141</v>
      </c>
      <c r="G555" s="49" t="s">
        <v>15</v>
      </c>
      <c r="H555" s="49" t="s">
        <v>1143</v>
      </c>
      <c r="I555" s="49" t="s">
        <v>1144</v>
      </c>
      <c r="J555" s="49" t="s">
        <v>32</v>
      </c>
      <c r="K555" s="49" t="s">
        <v>1181</v>
      </c>
      <c r="L555" s="49" t="s">
        <v>1182</v>
      </c>
    </row>
    <row r="556" spans="1:12" x14ac:dyDescent="0.35">
      <c r="A556" s="49" t="s">
        <v>21</v>
      </c>
      <c r="B556" s="49">
        <v>84</v>
      </c>
      <c r="C556" s="49">
        <v>520707</v>
      </c>
      <c r="D556" s="49" t="s">
        <v>2148</v>
      </c>
      <c r="E556" s="49" t="s">
        <v>2147</v>
      </c>
      <c r="F556" s="49">
        <v>327</v>
      </c>
      <c r="G556" s="49" t="s">
        <v>21</v>
      </c>
      <c r="H556" s="49" t="s">
        <v>2147</v>
      </c>
      <c r="I556" s="49">
        <v>327</v>
      </c>
    </row>
    <row r="557" spans="1:12" x14ac:dyDescent="0.35">
      <c r="A557" s="49" t="s">
        <v>10</v>
      </c>
      <c r="B557" s="49" t="s">
        <v>383</v>
      </c>
      <c r="C557" s="49">
        <v>520709</v>
      </c>
      <c r="D557" s="49" t="s">
        <v>529</v>
      </c>
      <c r="E557" s="49">
        <v>0</v>
      </c>
      <c r="F557" s="49" t="s">
        <v>528</v>
      </c>
      <c r="G557" s="49" t="s">
        <v>10</v>
      </c>
      <c r="H557" s="49">
        <v>0</v>
      </c>
      <c r="I557" s="49" t="s">
        <v>528</v>
      </c>
    </row>
    <row r="558" spans="1:12" x14ac:dyDescent="0.35">
      <c r="A558" s="49" t="s">
        <v>15</v>
      </c>
      <c r="B558" s="49" t="s">
        <v>1109</v>
      </c>
      <c r="C558" s="49">
        <v>520710</v>
      </c>
      <c r="D558" s="49" t="s">
        <v>1153</v>
      </c>
      <c r="E558" s="49" t="s">
        <v>1151</v>
      </c>
      <c r="F558" s="49" t="s">
        <v>1152</v>
      </c>
      <c r="G558" s="49" t="s">
        <v>15</v>
      </c>
      <c r="H558" s="49" t="s">
        <v>1151</v>
      </c>
      <c r="I558" s="49" t="s">
        <v>1152</v>
      </c>
    </row>
    <row r="559" spans="1:12" x14ac:dyDescent="0.35">
      <c r="A559" s="49" t="s">
        <v>40</v>
      </c>
      <c r="B559" s="49" t="s">
        <v>3366</v>
      </c>
      <c r="C559" s="49">
        <v>520711</v>
      </c>
      <c r="D559" s="49" t="s">
        <v>3512</v>
      </c>
      <c r="E559" s="49" t="s">
        <v>3511</v>
      </c>
      <c r="F559" s="49">
        <v>0</v>
      </c>
      <c r="G559" s="49" t="s">
        <v>40</v>
      </c>
      <c r="H559" s="49" t="s">
        <v>3511</v>
      </c>
      <c r="I559" s="49">
        <v>0</v>
      </c>
    </row>
    <row r="560" spans="1:12" x14ac:dyDescent="0.35">
      <c r="A560" s="49" t="s">
        <v>12</v>
      </c>
      <c r="B560" s="49" t="s">
        <v>708</v>
      </c>
      <c r="C560" s="49">
        <v>520712</v>
      </c>
      <c r="D560" s="49" t="s">
        <v>832</v>
      </c>
      <c r="E560" s="49" t="s">
        <v>888</v>
      </c>
      <c r="F560" s="49">
        <v>0</v>
      </c>
      <c r="G560" s="49" t="s">
        <v>12</v>
      </c>
      <c r="H560" s="49" t="s">
        <v>888</v>
      </c>
      <c r="I560" s="49">
        <v>0</v>
      </c>
    </row>
    <row r="561" spans="1:15" x14ac:dyDescent="0.35">
      <c r="A561" s="49" t="s">
        <v>21</v>
      </c>
      <c r="B561" s="49">
        <v>69</v>
      </c>
      <c r="C561" s="49">
        <v>520713</v>
      </c>
      <c r="D561" s="49" t="s">
        <v>2216</v>
      </c>
      <c r="E561" s="49" t="s">
        <v>2214</v>
      </c>
      <c r="F561" s="49" t="s">
        <v>2215</v>
      </c>
      <c r="G561" s="49" t="s">
        <v>21</v>
      </c>
      <c r="H561" s="49" t="s">
        <v>2214</v>
      </c>
      <c r="I561" s="49" t="s">
        <v>2215</v>
      </c>
    </row>
    <row r="562" spans="1:15" x14ac:dyDescent="0.35">
      <c r="A562" s="49" t="s">
        <v>12</v>
      </c>
      <c r="B562" s="49">
        <v>77</v>
      </c>
      <c r="C562" s="49">
        <v>520714</v>
      </c>
      <c r="D562" s="49" t="s">
        <v>781</v>
      </c>
      <c r="E562" s="49" t="s">
        <v>897</v>
      </c>
      <c r="F562" s="49" t="s">
        <v>898</v>
      </c>
      <c r="G562" s="49" t="s">
        <v>12</v>
      </c>
      <c r="H562" s="49" t="s">
        <v>897</v>
      </c>
      <c r="I562" s="49" t="s">
        <v>898</v>
      </c>
    </row>
    <row r="563" spans="1:15" x14ac:dyDescent="0.35">
      <c r="A563" s="49" t="s">
        <v>21</v>
      </c>
      <c r="B563" s="49" t="s">
        <v>1927</v>
      </c>
      <c r="C563" s="49">
        <v>520716</v>
      </c>
      <c r="D563" s="49" t="s">
        <v>2143</v>
      </c>
      <c r="E563" s="49" t="s">
        <v>2142</v>
      </c>
      <c r="F563" s="49">
        <v>200</v>
      </c>
      <c r="G563" s="49" t="s">
        <v>21</v>
      </c>
      <c r="H563" s="49" t="s">
        <v>2142</v>
      </c>
      <c r="I563" s="49">
        <v>200</v>
      </c>
    </row>
    <row r="564" spans="1:15" x14ac:dyDescent="0.35">
      <c r="A564" s="49" t="s">
        <v>12</v>
      </c>
      <c r="B564" s="49">
        <v>77</v>
      </c>
      <c r="C564" s="49">
        <v>520717</v>
      </c>
      <c r="D564" s="49" t="s">
        <v>896</v>
      </c>
      <c r="E564" s="49" t="s">
        <v>894</v>
      </c>
      <c r="F564" s="49" t="s">
        <v>895</v>
      </c>
      <c r="G564" s="49" t="s">
        <v>12</v>
      </c>
      <c r="H564" s="49" t="s">
        <v>894</v>
      </c>
      <c r="I564" s="49" t="s">
        <v>895</v>
      </c>
    </row>
    <row r="565" spans="1:15" x14ac:dyDescent="0.35">
      <c r="A565" s="49" t="s">
        <v>37</v>
      </c>
      <c r="B565" s="49">
        <v>53</v>
      </c>
      <c r="C565" s="49">
        <v>520719</v>
      </c>
      <c r="D565" s="49" t="s">
        <v>3173</v>
      </c>
      <c r="E565" s="49" t="s">
        <v>3171</v>
      </c>
      <c r="F565" s="49" t="s">
        <v>3172</v>
      </c>
      <c r="G565" s="49" t="s">
        <v>37</v>
      </c>
      <c r="H565" s="49" t="s">
        <v>3171</v>
      </c>
      <c r="I565" s="49" t="s">
        <v>3172</v>
      </c>
    </row>
    <row r="566" spans="1:15" x14ac:dyDescent="0.35">
      <c r="A566" s="49" t="s">
        <v>37</v>
      </c>
      <c r="B566" s="49" t="s">
        <v>3130</v>
      </c>
      <c r="C566" s="49">
        <v>520720</v>
      </c>
      <c r="D566" s="49" t="s">
        <v>3107</v>
      </c>
      <c r="E566" s="49" t="s">
        <v>3169</v>
      </c>
      <c r="F566" s="49" t="s">
        <v>3170</v>
      </c>
      <c r="G566" s="49" t="s">
        <v>37</v>
      </c>
      <c r="H566" s="49" t="s">
        <v>3169</v>
      </c>
      <c r="I566" s="49" t="s">
        <v>3170</v>
      </c>
    </row>
    <row r="567" spans="1:15" x14ac:dyDescent="0.35">
      <c r="A567" s="49" t="s">
        <v>6</v>
      </c>
      <c r="B567" s="49">
        <v>59</v>
      </c>
      <c r="C567" s="49">
        <v>520721</v>
      </c>
      <c r="D567" s="49" t="s">
        <v>109</v>
      </c>
      <c r="E567" s="49" t="s">
        <v>133</v>
      </c>
      <c r="F567" s="49" t="s">
        <v>134</v>
      </c>
      <c r="G567" s="49" t="s">
        <v>6</v>
      </c>
      <c r="H567" s="49" t="s">
        <v>135</v>
      </c>
      <c r="I567" s="49" t="s">
        <v>136</v>
      </c>
      <c r="J567" s="49" t="s">
        <v>7</v>
      </c>
      <c r="K567" s="49">
        <v>0</v>
      </c>
      <c r="L567" s="49" t="s">
        <v>153</v>
      </c>
      <c r="M567" s="49" t="s">
        <v>39</v>
      </c>
      <c r="N567" s="49" t="s">
        <v>177</v>
      </c>
      <c r="O567" s="49" t="s">
        <v>178</v>
      </c>
    </row>
    <row r="568" spans="1:15" x14ac:dyDescent="0.35">
      <c r="A568" s="49" t="s">
        <v>20</v>
      </c>
      <c r="B568" s="49" t="s">
        <v>1775</v>
      </c>
      <c r="C568" s="49">
        <v>520724</v>
      </c>
      <c r="D568" s="49" t="s">
        <v>1821</v>
      </c>
      <c r="E568" s="49" t="s">
        <v>1820</v>
      </c>
      <c r="F568" s="49">
        <v>0</v>
      </c>
      <c r="G568" s="49" t="s">
        <v>20</v>
      </c>
      <c r="H568" s="49" t="s">
        <v>1820</v>
      </c>
      <c r="I568" s="49">
        <v>0</v>
      </c>
    </row>
    <row r="569" spans="1:15" x14ac:dyDescent="0.35">
      <c r="A569" s="49" t="s">
        <v>1552</v>
      </c>
      <c r="B569" s="49">
        <v>99</v>
      </c>
      <c r="C569" s="49">
        <v>520725</v>
      </c>
      <c r="D569" s="49" t="s">
        <v>1573</v>
      </c>
      <c r="E569" s="49" t="s">
        <v>1572</v>
      </c>
      <c r="F569" s="49">
        <v>0</v>
      </c>
      <c r="G569" s="49" t="s">
        <v>1552</v>
      </c>
      <c r="H569" s="49" t="s">
        <v>1572</v>
      </c>
      <c r="I569" s="49">
        <v>0</v>
      </c>
    </row>
    <row r="570" spans="1:15" x14ac:dyDescent="0.35">
      <c r="A570" s="49" t="s">
        <v>12</v>
      </c>
      <c r="B570" s="49">
        <v>76</v>
      </c>
      <c r="C570" s="49">
        <v>520726</v>
      </c>
      <c r="D570" s="49" t="s">
        <v>881</v>
      </c>
      <c r="E570" s="49" t="s">
        <v>879</v>
      </c>
      <c r="F570" s="49" t="s">
        <v>880</v>
      </c>
      <c r="G570" s="49" t="s">
        <v>12</v>
      </c>
      <c r="H570" s="49" t="s">
        <v>879</v>
      </c>
      <c r="I570" s="49" t="s">
        <v>880</v>
      </c>
    </row>
    <row r="571" spans="1:15" x14ac:dyDescent="0.35">
      <c r="A571" s="49" t="s">
        <v>1552</v>
      </c>
      <c r="B571" s="49">
        <v>99</v>
      </c>
      <c r="C571" s="49">
        <v>520727</v>
      </c>
      <c r="D571" s="49" t="s">
        <v>1571</v>
      </c>
      <c r="E571" s="49" t="s">
        <v>1570</v>
      </c>
      <c r="F571" s="49">
        <v>0</v>
      </c>
      <c r="G571" s="49" t="s">
        <v>1552</v>
      </c>
      <c r="H571" s="49" t="s">
        <v>1570</v>
      </c>
      <c r="I571" s="49">
        <v>0</v>
      </c>
    </row>
    <row r="572" spans="1:15" x14ac:dyDescent="0.35">
      <c r="A572" s="49" t="s">
        <v>1552</v>
      </c>
      <c r="B572" s="49">
        <v>99</v>
      </c>
      <c r="C572" s="49">
        <v>520728</v>
      </c>
      <c r="D572" s="49" t="s">
        <v>1429</v>
      </c>
      <c r="E572" s="49" t="s">
        <v>1569</v>
      </c>
      <c r="F572" s="49">
        <v>0</v>
      </c>
      <c r="G572" s="49" t="s">
        <v>1552</v>
      </c>
      <c r="H572" s="49" t="s">
        <v>1569</v>
      </c>
      <c r="I572" s="49">
        <v>0</v>
      </c>
    </row>
    <row r="573" spans="1:15" x14ac:dyDescent="0.35">
      <c r="A573" s="49" t="s">
        <v>13</v>
      </c>
      <c r="B573" s="49">
        <v>38</v>
      </c>
      <c r="C573" s="49">
        <v>520730</v>
      </c>
      <c r="D573" s="49" t="s">
        <v>121</v>
      </c>
      <c r="E573" s="49" t="s">
        <v>1017</v>
      </c>
      <c r="F573" s="49">
        <v>0</v>
      </c>
      <c r="G573" s="49" t="s">
        <v>13</v>
      </c>
      <c r="H573" s="49" t="s">
        <v>1017</v>
      </c>
      <c r="I573" s="49">
        <v>0</v>
      </c>
    </row>
    <row r="574" spans="1:15" x14ac:dyDescent="0.35">
      <c r="A574" s="49" t="s">
        <v>12</v>
      </c>
      <c r="B574" s="49">
        <v>77</v>
      </c>
      <c r="C574" s="49">
        <v>520731</v>
      </c>
      <c r="D574" s="49" t="s">
        <v>121</v>
      </c>
      <c r="E574" s="49">
        <v>357</v>
      </c>
      <c r="F574" s="49">
        <v>0</v>
      </c>
      <c r="G574" s="49" t="s">
        <v>12</v>
      </c>
      <c r="H574" s="49">
        <v>357</v>
      </c>
      <c r="I574" s="49">
        <v>0</v>
      </c>
    </row>
    <row r="575" spans="1:15" x14ac:dyDescent="0.35">
      <c r="A575" s="49" t="s">
        <v>21</v>
      </c>
      <c r="B575" s="49" t="s">
        <v>1990</v>
      </c>
      <c r="C575" s="49">
        <v>520732</v>
      </c>
      <c r="D575" s="49" t="s">
        <v>121</v>
      </c>
      <c r="E575" s="49" t="s">
        <v>2141</v>
      </c>
      <c r="F575" s="49">
        <v>0</v>
      </c>
      <c r="G575" s="49" t="s">
        <v>21</v>
      </c>
      <c r="H575" s="49" t="s">
        <v>2141</v>
      </c>
      <c r="I575" s="49">
        <v>0</v>
      </c>
    </row>
    <row r="576" spans="1:15" x14ac:dyDescent="0.35">
      <c r="A576" s="49" t="s">
        <v>10</v>
      </c>
      <c r="B576" s="49" t="s">
        <v>402</v>
      </c>
      <c r="C576" s="49">
        <v>520733</v>
      </c>
      <c r="D576" s="49" t="s">
        <v>121</v>
      </c>
      <c r="E576" s="49">
        <v>275</v>
      </c>
      <c r="F576" s="49">
        <v>0</v>
      </c>
      <c r="G576" s="49" t="s">
        <v>10</v>
      </c>
      <c r="H576" s="49">
        <v>275</v>
      </c>
      <c r="I576" s="49">
        <v>0</v>
      </c>
    </row>
    <row r="577" spans="1:9" x14ac:dyDescent="0.35">
      <c r="A577" s="49" t="s">
        <v>10</v>
      </c>
      <c r="B577" s="49" t="s">
        <v>376</v>
      </c>
      <c r="C577" s="49">
        <v>520734</v>
      </c>
      <c r="D577" s="49" t="s">
        <v>121</v>
      </c>
      <c r="E577" s="49">
        <v>24</v>
      </c>
      <c r="F577" s="49">
        <v>0</v>
      </c>
      <c r="G577" s="49" t="s">
        <v>10</v>
      </c>
      <c r="H577" s="49">
        <v>24</v>
      </c>
      <c r="I577" s="49">
        <v>0</v>
      </c>
    </row>
    <row r="578" spans="1:9" x14ac:dyDescent="0.35">
      <c r="A578" s="49" t="s">
        <v>10</v>
      </c>
      <c r="B578" s="49" t="s">
        <v>402</v>
      </c>
      <c r="C578" s="49">
        <v>520735</v>
      </c>
      <c r="D578" s="49" t="s">
        <v>121</v>
      </c>
      <c r="E578" s="49" t="s">
        <v>527</v>
      </c>
      <c r="F578" s="49">
        <v>0</v>
      </c>
      <c r="G578" s="49" t="s">
        <v>10</v>
      </c>
      <c r="H578" s="49" t="s">
        <v>527</v>
      </c>
      <c r="I578" s="49">
        <v>0</v>
      </c>
    </row>
    <row r="579" spans="1:9" x14ac:dyDescent="0.35">
      <c r="A579" s="49" t="s">
        <v>27</v>
      </c>
      <c r="B579" s="49" t="s">
        <v>2608</v>
      </c>
      <c r="C579" s="49">
        <v>520736</v>
      </c>
      <c r="D579" s="49" t="s">
        <v>121</v>
      </c>
      <c r="E579" s="49">
        <v>1369</v>
      </c>
      <c r="F579" s="49">
        <v>0</v>
      </c>
      <c r="G579" s="49" t="s">
        <v>27</v>
      </c>
      <c r="H579" s="49">
        <v>1369</v>
      </c>
      <c r="I579" s="49">
        <v>0</v>
      </c>
    </row>
    <row r="580" spans="1:9" x14ac:dyDescent="0.35">
      <c r="A580" s="49" t="s">
        <v>15</v>
      </c>
      <c r="B580" s="49" t="s">
        <v>1079</v>
      </c>
      <c r="C580" s="49">
        <v>520737</v>
      </c>
      <c r="D580" s="49" t="s">
        <v>121</v>
      </c>
      <c r="E580" s="49">
        <v>1064</v>
      </c>
      <c r="F580" s="49">
        <v>0</v>
      </c>
      <c r="G580" s="49" t="s">
        <v>15</v>
      </c>
      <c r="H580" s="49">
        <v>1064</v>
      </c>
      <c r="I580" s="49">
        <v>0</v>
      </c>
    </row>
    <row r="581" spans="1:9" x14ac:dyDescent="0.35">
      <c r="A581" s="49" t="s">
        <v>42</v>
      </c>
      <c r="B581" s="49" t="s">
        <v>3653</v>
      </c>
      <c r="C581" s="49">
        <v>520739</v>
      </c>
      <c r="D581" s="49" t="s">
        <v>1906</v>
      </c>
      <c r="E581" s="49" t="s">
        <v>984</v>
      </c>
      <c r="F581" s="49" t="s">
        <v>3758</v>
      </c>
      <c r="G581" s="49" t="s">
        <v>42</v>
      </c>
      <c r="H581" s="49" t="s">
        <v>984</v>
      </c>
      <c r="I581" s="49" t="s">
        <v>3758</v>
      </c>
    </row>
    <row r="582" spans="1:9" x14ac:dyDescent="0.35">
      <c r="A582" s="49" t="s">
        <v>12</v>
      </c>
      <c r="B582" s="49" t="s">
        <v>693</v>
      </c>
      <c r="C582" s="49">
        <v>520740</v>
      </c>
      <c r="D582" s="49" t="s">
        <v>121</v>
      </c>
      <c r="E582" s="49">
        <v>707</v>
      </c>
      <c r="F582" s="49">
        <v>0</v>
      </c>
      <c r="G582" s="49" t="s">
        <v>12</v>
      </c>
      <c r="H582" s="49">
        <v>707</v>
      </c>
      <c r="I582" s="49">
        <v>0</v>
      </c>
    </row>
    <row r="583" spans="1:9" x14ac:dyDescent="0.35">
      <c r="A583" s="49" t="s">
        <v>8</v>
      </c>
      <c r="B583" s="49" t="s">
        <v>203</v>
      </c>
      <c r="C583" s="49">
        <v>520742</v>
      </c>
      <c r="D583" s="49" t="s">
        <v>121</v>
      </c>
      <c r="E583" s="49" t="s">
        <v>261</v>
      </c>
      <c r="F583" s="49">
        <v>0</v>
      </c>
      <c r="G583" s="49" t="s">
        <v>8</v>
      </c>
      <c r="H583" s="49" t="s">
        <v>261</v>
      </c>
      <c r="I583" s="49">
        <v>0</v>
      </c>
    </row>
    <row r="584" spans="1:9" x14ac:dyDescent="0.35">
      <c r="A584" s="49" t="s">
        <v>20</v>
      </c>
      <c r="B584" s="49" t="s">
        <v>1775</v>
      </c>
      <c r="C584" s="49">
        <v>520744</v>
      </c>
      <c r="D584" s="49" t="s">
        <v>1764</v>
      </c>
      <c r="E584" s="49" t="s">
        <v>1846</v>
      </c>
      <c r="F584" s="49" t="s">
        <v>1847</v>
      </c>
      <c r="G584" s="49" t="s">
        <v>20</v>
      </c>
      <c r="H584" s="49" t="s">
        <v>1846</v>
      </c>
      <c r="I584" s="49" t="s">
        <v>1847</v>
      </c>
    </row>
    <row r="585" spans="1:9" x14ac:dyDescent="0.35">
      <c r="A585" s="49" t="s">
        <v>12</v>
      </c>
      <c r="B585" s="49" t="s">
        <v>768</v>
      </c>
      <c r="C585" s="49">
        <v>520745</v>
      </c>
      <c r="D585" s="49" t="s">
        <v>121</v>
      </c>
      <c r="E585" s="49">
        <v>289</v>
      </c>
      <c r="F585" s="49">
        <v>0</v>
      </c>
      <c r="G585" s="49" t="s">
        <v>12</v>
      </c>
      <c r="H585" s="49">
        <v>289</v>
      </c>
      <c r="I585" s="49">
        <v>0</v>
      </c>
    </row>
    <row r="586" spans="1:9" x14ac:dyDescent="0.35">
      <c r="A586" s="49" t="s">
        <v>42</v>
      </c>
      <c r="B586" s="49" t="s">
        <v>3675</v>
      </c>
      <c r="C586" s="49">
        <v>520746</v>
      </c>
      <c r="D586" s="49" t="s">
        <v>3757</v>
      </c>
      <c r="E586" s="49" t="s">
        <v>3755</v>
      </c>
      <c r="F586" s="49" t="s">
        <v>3756</v>
      </c>
      <c r="G586" s="49" t="s">
        <v>42</v>
      </c>
      <c r="H586" s="49" t="s">
        <v>3755</v>
      </c>
      <c r="I586" s="49" t="s">
        <v>3756</v>
      </c>
    </row>
    <row r="587" spans="1:9" x14ac:dyDescent="0.35">
      <c r="A587" s="49" t="s">
        <v>42</v>
      </c>
      <c r="B587" s="49" t="s">
        <v>3675</v>
      </c>
      <c r="C587" s="49">
        <v>520747</v>
      </c>
      <c r="D587" s="49" t="s">
        <v>3737</v>
      </c>
      <c r="E587" s="49" t="s">
        <v>3735</v>
      </c>
      <c r="F587" s="49" t="s">
        <v>3736</v>
      </c>
      <c r="G587" s="49" t="s">
        <v>42</v>
      </c>
      <c r="H587" s="49" t="s">
        <v>3735</v>
      </c>
      <c r="I587" s="49" t="s">
        <v>3736</v>
      </c>
    </row>
    <row r="588" spans="1:9" x14ac:dyDescent="0.35">
      <c r="A588" s="49" t="s">
        <v>20</v>
      </c>
      <c r="B588" s="49" t="s">
        <v>1790</v>
      </c>
      <c r="C588" s="49">
        <v>520748</v>
      </c>
      <c r="D588" s="49" t="s">
        <v>1229</v>
      </c>
      <c r="E588" s="49" t="s">
        <v>1844</v>
      </c>
      <c r="F588" s="49" t="s">
        <v>1845</v>
      </c>
      <c r="G588" s="49" t="s">
        <v>20</v>
      </c>
      <c r="H588" s="49" t="s">
        <v>1844</v>
      </c>
      <c r="I588" s="49" t="s">
        <v>1845</v>
      </c>
    </row>
    <row r="589" spans="1:9" x14ac:dyDescent="0.35">
      <c r="A589" s="49" t="s">
        <v>31</v>
      </c>
      <c r="B589" s="49" t="s">
        <v>2768</v>
      </c>
      <c r="C589" s="49">
        <v>520749</v>
      </c>
      <c r="D589" s="49" t="s">
        <v>2821</v>
      </c>
      <c r="E589" s="49" t="s">
        <v>2819</v>
      </c>
      <c r="F589" s="49" t="s">
        <v>2820</v>
      </c>
      <c r="G589" s="49" t="s">
        <v>31</v>
      </c>
      <c r="H589" s="49" t="s">
        <v>2819</v>
      </c>
      <c r="I589" s="49" t="s">
        <v>2820</v>
      </c>
    </row>
    <row r="590" spans="1:9" x14ac:dyDescent="0.35">
      <c r="A590" s="49" t="s">
        <v>23</v>
      </c>
      <c r="B590" s="49" t="s">
        <v>2317</v>
      </c>
      <c r="C590" s="49">
        <v>520750</v>
      </c>
      <c r="D590" s="49" t="s">
        <v>2319</v>
      </c>
      <c r="E590" s="49" t="s">
        <v>2350</v>
      </c>
      <c r="F590" s="49">
        <v>0</v>
      </c>
      <c r="G590" s="49" t="s">
        <v>23</v>
      </c>
      <c r="H590" s="49" t="s">
        <v>2350</v>
      </c>
      <c r="I590" s="49">
        <v>0</v>
      </c>
    </row>
    <row r="591" spans="1:9" x14ac:dyDescent="0.35">
      <c r="A591" s="49" t="s">
        <v>23</v>
      </c>
      <c r="B591" s="49" t="s">
        <v>2324</v>
      </c>
      <c r="C591" s="49">
        <v>520753</v>
      </c>
      <c r="D591" s="49" t="s">
        <v>2348</v>
      </c>
      <c r="E591" s="49" t="s">
        <v>2346</v>
      </c>
      <c r="F591" s="49" t="s">
        <v>2347</v>
      </c>
      <c r="G591" s="49" t="s">
        <v>23</v>
      </c>
      <c r="H591" s="49" t="s">
        <v>2346</v>
      </c>
      <c r="I591" s="49" t="s">
        <v>2347</v>
      </c>
    </row>
    <row r="592" spans="1:9" x14ac:dyDescent="0.35">
      <c r="A592" s="49" t="s">
        <v>21</v>
      </c>
      <c r="B592" s="49" t="s">
        <v>2007</v>
      </c>
      <c r="C592" s="49">
        <v>520754</v>
      </c>
      <c r="D592" s="49" t="s">
        <v>526</v>
      </c>
      <c r="E592" s="49" t="s">
        <v>2139</v>
      </c>
      <c r="F592" s="49" t="s">
        <v>2140</v>
      </c>
      <c r="G592" s="49" t="s">
        <v>21</v>
      </c>
      <c r="H592" s="49" t="s">
        <v>2139</v>
      </c>
      <c r="I592" s="49" t="s">
        <v>2140</v>
      </c>
    </row>
    <row r="593" spans="1:12" x14ac:dyDescent="0.35">
      <c r="A593" s="49" t="s">
        <v>10</v>
      </c>
      <c r="B593" s="49" t="s">
        <v>416</v>
      </c>
      <c r="C593" s="49">
        <v>520755</v>
      </c>
      <c r="D593" s="49" t="s">
        <v>526</v>
      </c>
      <c r="E593" s="49" t="s">
        <v>524</v>
      </c>
      <c r="F593" s="49" t="s">
        <v>525</v>
      </c>
      <c r="G593" s="49" t="s">
        <v>10</v>
      </c>
      <c r="H593" s="49" t="s">
        <v>524</v>
      </c>
      <c r="I593" s="49" t="s">
        <v>525</v>
      </c>
    </row>
    <row r="594" spans="1:12" x14ac:dyDescent="0.35">
      <c r="A594" s="49" t="s">
        <v>42</v>
      </c>
      <c r="B594" s="49" t="s">
        <v>3715</v>
      </c>
      <c r="C594" s="49">
        <v>520756</v>
      </c>
      <c r="D594" s="49" t="s">
        <v>3707</v>
      </c>
      <c r="E594" s="49">
        <v>0</v>
      </c>
      <c r="F594" s="49" t="s">
        <v>3734</v>
      </c>
      <c r="G594" s="49" t="s">
        <v>42</v>
      </c>
      <c r="H594" s="49">
        <v>0</v>
      </c>
      <c r="I594" s="49" t="s">
        <v>3734</v>
      </c>
    </row>
    <row r="595" spans="1:12" x14ac:dyDescent="0.35">
      <c r="A595" s="49" t="s">
        <v>22</v>
      </c>
      <c r="B595" s="49">
        <v>17</v>
      </c>
      <c r="C595" s="49">
        <v>520757</v>
      </c>
      <c r="D595" s="49" t="s">
        <v>1888</v>
      </c>
      <c r="E595" s="49" t="s">
        <v>2285</v>
      </c>
      <c r="F595" s="49">
        <v>0</v>
      </c>
      <c r="G595" s="49" t="s">
        <v>22</v>
      </c>
      <c r="H595" s="49" t="s">
        <v>2285</v>
      </c>
      <c r="I595" s="49">
        <v>0</v>
      </c>
    </row>
    <row r="596" spans="1:12" x14ac:dyDescent="0.35">
      <c r="A596" s="49" t="s">
        <v>42</v>
      </c>
      <c r="B596" s="49" t="s">
        <v>3655</v>
      </c>
      <c r="C596" s="49">
        <v>520758</v>
      </c>
      <c r="D596" s="49" t="s">
        <v>3733</v>
      </c>
      <c r="E596" s="49" t="s">
        <v>3731</v>
      </c>
      <c r="F596" s="49" t="s">
        <v>3732</v>
      </c>
      <c r="G596" s="49" t="s">
        <v>42</v>
      </c>
      <c r="H596" s="49" t="s">
        <v>3731</v>
      </c>
      <c r="I596" s="49" t="s">
        <v>3732</v>
      </c>
    </row>
    <row r="597" spans="1:12" x14ac:dyDescent="0.35">
      <c r="A597" s="49" t="s">
        <v>21</v>
      </c>
      <c r="B597" s="49" t="s">
        <v>2007</v>
      </c>
      <c r="C597" s="49">
        <v>520759</v>
      </c>
      <c r="D597" s="49" t="s">
        <v>2138</v>
      </c>
      <c r="E597" s="49" t="s">
        <v>2136</v>
      </c>
      <c r="F597" s="49" t="s">
        <v>2137</v>
      </c>
      <c r="G597" s="49" t="s">
        <v>21</v>
      </c>
      <c r="H597" s="49" t="s">
        <v>2136</v>
      </c>
      <c r="I597" s="49" t="s">
        <v>2137</v>
      </c>
    </row>
    <row r="598" spans="1:12" x14ac:dyDescent="0.35">
      <c r="A598" s="49" t="s">
        <v>11</v>
      </c>
      <c r="B598" s="49" t="s">
        <v>583</v>
      </c>
      <c r="C598" s="49">
        <v>520760</v>
      </c>
      <c r="D598" s="49" t="s">
        <v>643</v>
      </c>
      <c r="E598" s="49" t="s">
        <v>641</v>
      </c>
      <c r="F598" s="49" t="s">
        <v>642</v>
      </c>
      <c r="G598" s="49" t="s">
        <v>11</v>
      </c>
      <c r="H598" s="49" t="s">
        <v>641</v>
      </c>
      <c r="I598" s="49" t="s">
        <v>642</v>
      </c>
    </row>
    <row r="599" spans="1:12" x14ac:dyDescent="0.35">
      <c r="A599" s="49" t="s">
        <v>16</v>
      </c>
      <c r="B599" s="49" t="s">
        <v>1234</v>
      </c>
      <c r="C599" s="49">
        <v>520761</v>
      </c>
      <c r="D599" s="49" t="s">
        <v>1237</v>
      </c>
      <c r="E599" s="49" t="s">
        <v>1235</v>
      </c>
      <c r="F599" s="49" t="s">
        <v>1236</v>
      </c>
      <c r="G599" s="49" t="s">
        <v>16</v>
      </c>
      <c r="H599" s="49" t="s">
        <v>1235</v>
      </c>
      <c r="I599" s="49" t="s">
        <v>1238</v>
      </c>
      <c r="J599" s="49" t="s">
        <v>20</v>
      </c>
      <c r="K599" s="49">
        <v>0</v>
      </c>
      <c r="L599" s="49" t="s">
        <v>1320</v>
      </c>
    </row>
    <row r="600" spans="1:12" x14ac:dyDescent="0.35">
      <c r="A600" s="49" t="s">
        <v>15</v>
      </c>
      <c r="B600" s="49" t="s">
        <v>1071</v>
      </c>
      <c r="C600" s="49">
        <v>520763</v>
      </c>
      <c r="D600" s="49" t="s">
        <v>1150</v>
      </c>
      <c r="E600" s="49" t="s">
        <v>1149</v>
      </c>
      <c r="F600" s="49">
        <v>0</v>
      </c>
      <c r="G600" s="49" t="s">
        <v>15</v>
      </c>
      <c r="H600" s="49" t="s">
        <v>1149</v>
      </c>
      <c r="I600" s="49">
        <v>0</v>
      </c>
    </row>
    <row r="601" spans="1:12" x14ac:dyDescent="0.35">
      <c r="A601" s="49" t="s">
        <v>42</v>
      </c>
      <c r="B601" s="49" t="s">
        <v>3712</v>
      </c>
      <c r="C601" s="49">
        <v>520765</v>
      </c>
      <c r="D601" s="49" t="s">
        <v>3754</v>
      </c>
      <c r="E601" s="49" t="s">
        <v>3752</v>
      </c>
      <c r="F601" s="49" t="s">
        <v>3753</v>
      </c>
      <c r="G601" s="49" t="s">
        <v>42</v>
      </c>
      <c r="H601" s="49" t="s">
        <v>3752</v>
      </c>
      <c r="I601" s="49" t="s">
        <v>3753</v>
      </c>
    </row>
    <row r="602" spans="1:12" x14ac:dyDescent="0.35">
      <c r="A602" s="49" t="s">
        <v>12</v>
      </c>
      <c r="B602" s="49" t="s">
        <v>770</v>
      </c>
      <c r="C602" s="49">
        <v>520766</v>
      </c>
      <c r="D602" s="49" t="s">
        <v>878</v>
      </c>
      <c r="E602" s="49" t="s">
        <v>876</v>
      </c>
      <c r="F602" s="49" t="s">
        <v>877</v>
      </c>
      <c r="G602" s="49" t="s">
        <v>12</v>
      </c>
      <c r="H602" s="49" t="s">
        <v>876</v>
      </c>
      <c r="I602" s="49" t="s">
        <v>877</v>
      </c>
    </row>
    <row r="603" spans="1:12" x14ac:dyDescent="0.35">
      <c r="A603" s="49" t="s">
        <v>31</v>
      </c>
      <c r="B603" s="49" t="s">
        <v>2768</v>
      </c>
      <c r="C603" s="49">
        <v>520767</v>
      </c>
      <c r="D603" s="49" t="s">
        <v>2782</v>
      </c>
      <c r="E603" s="49" t="s">
        <v>2780</v>
      </c>
      <c r="F603" s="49" t="s">
        <v>2781</v>
      </c>
      <c r="G603" s="49" t="s">
        <v>31</v>
      </c>
      <c r="H603" s="49" t="s">
        <v>2780</v>
      </c>
      <c r="I603" s="49" t="s">
        <v>2781</v>
      </c>
    </row>
    <row r="604" spans="1:12" x14ac:dyDescent="0.35">
      <c r="A604" s="49" t="s">
        <v>41</v>
      </c>
      <c r="B604" s="49" t="s">
        <v>3567</v>
      </c>
      <c r="C604" s="49">
        <v>520768</v>
      </c>
      <c r="D604" s="49" t="s">
        <v>3631</v>
      </c>
      <c r="E604" s="49" t="s">
        <v>3630</v>
      </c>
      <c r="F604" s="49">
        <v>0</v>
      </c>
      <c r="G604" s="49" t="s">
        <v>41</v>
      </c>
      <c r="H604" s="49" t="s">
        <v>3630</v>
      </c>
      <c r="I604" s="49">
        <v>0</v>
      </c>
    </row>
    <row r="605" spans="1:12" x14ac:dyDescent="0.35">
      <c r="A605" s="49" t="s">
        <v>20</v>
      </c>
      <c r="B605" s="49" t="s">
        <v>1771</v>
      </c>
      <c r="C605" s="49">
        <v>520769</v>
      </c>
      <c r="D605" s="49" t="s">
        <v>1781</v>
      </c>
      <c r="E605" s="49" t="s">
        <v>1841</v>
      </c>
      <c r="F605" s="49">
        <v>0</v>
      </c>
      <c r="G605" s="49" t="s">
        <v>20</v>
      </c>
      <c r="H605" s="49" t="s">
        <v>1841</v>
      </c>
      <c r="I605" s="49">
        <v>0</v>
      </c>
    </row>
    <row r="606" spans="1:12" x14ac:dyDescent="0.35">
      <c r="A606" s="49" t="s">
        <v>11</v>
      </c>
      <c r="B606" s="49" t="s">
        <v>622</v>
      </c>
      <c r="C606" s="49">
        <v>520770</v>
      </c>
      <c r="D606" s="49" t="s">
        <v>624</v>
      </c>
      <c r="E606" s="49">
        <v>1278</v>
      </c>
      <c r="F606" s="49" t="s">
        <v>623</v>
      </c>
      <c r="G606" s="49" t="s">
        <v>11</v>
      </c>
      <c r="H606" s="49">
        <v>1278</v>
      </c>
      <c r="I606" s="49" t="s">
        <v>623</v>
      </c>
    </row>
    <row r="607" spans="1:12" x14ac:dyDescent="0.35">
      <c r="A607" s="49" t="s">
        <v>11</v>
      </c>
      <c r="B607" s="49" t="s">
        <v>611</v>
      </c>
      <c r="C607" s="49">
        <v>520771</v>
      </c>
      <c r="D607" s="49" t="s">
        <v>621</v>
      </c>
      <c r="E607" s="49" t="s">
        <v>619</v>
      </c>
      <c r="F607" s="49" t="s">
        <v>620</v>
      </c>
      <c r="G607" s="49" t="s">
        <v>11</v>
      </c>
      <c r="H607" s="49" t="s">
        <v>619</v>
      </c>
      <c r="I607" s="49" t="s">
        <v>620</v>
      </c>
    </row>
    <row r="608" spans="1:12" x14ac:dyDescent="0.35">
      <c r="A608" s="49" t="s">
        <v>21</v>
      </c>
      <c r="B608" s="49" t="s">
        <v>1678</v>
      </c>
      <c r="C608" s="49">
        <v>520773</v>
      </c>
      <c r="D608" s="49" t="s">
        <v>2135</v>
      </c>
      <c r="E608" s="49" t="s">
        <v>2133</v>
      </c>
      <c r="F608" s="49" t="s">
        <v>2134</v>
      </c>
      <c r="G608" s="49" t="s">
        <v>21</v>
      </c>
      <c r="H608" s="49" t="s">
        <v>2133</v>
      </c>
      <c r="I608" s="49" t="s">
        <v>2134</v>
      </c>
    </row>
    <row r="609" spans="1:12" x14ac:dyDescent="0.35">
      <c r="A609" s="49" t="s">
        <v>21</v>
      </c>
      <c r="B609" s="49">
        <v>70</v>
      </c>
      <c r="C609" s="49">
        <v>520774</v>
      </c>
      <c r="D609" s="49" t="s">
        <v>2132</v>
      </c>
      <c r="E609" s="49">
        <v>23</v>
      </c>
      <c r="F609" s="49">
        <v>0</v>
      </c>
      <c r="G609" s="49" t="s">
        <v>21</v>
      </c>
      <c r="H609" s="49">
        <v>23</v>
      </c>
      <c r="I609" s="49">
        <v>0</v>
      </c>
    </row>
    <row r="610" spans="1:12" x14ac:dyDescent="0.35">
      <c r="A610" s="49" t="s">
        <v>37</v>
      </c>
      <c r="B610" s="49" t="s">
        <v>3086</v>
      </c>
      <c r="C610" s="49">
        <v>520775</v>
      </c>
      <c r="D610" s="49" t="s">
        <v>3088</v>
      </c>
      <c r="E610" s="49" t="s">
        <v>3120</v>
      </c>
      <c r="F610" s="49" t="s">
        <v>3121</v>
      </c>
      <c r="G610" s="49" t="s">
        <v>36</v>
      </c>
      <c r="H610" s="49" t="s">
        <v>3122</v>
      </c>
      <c r="I610" s="49" t="s">
        <v>3123</v>
      </c>
      <c r="J610" s="49" t="s">
        <v>37</v>
      </c>
      <c r="K610" s="49" t="s">
        <v>3228</v>
      </c>
      <c r="L610" s="49" t="s">
        <v>3229</v>
      </c>
    </row>
    <row r="611" spans="1:12" x14ac:dyDescent="0.35">
      <c r="A611" s="49" t="s">
        <v>10</v>
      </c>
      <c r="B611" s="49" t="s">
        <v>447</v>
      </c>
      <c r="C611" s="49">
        <v>520777</v>
      </c>
      <c r="D611" s="49" t="s">
        <v>523</v>
      </c>
      <c r="E611" s="49" t="s">
        <v>521</v>
      </c>
      <c r="F611" s="49" t="s">
        <v>522</v>
      </c>
      <c r="G611" s="49" t="s">
        <v>10</v>
      </c>
      <c r="H611" s="49" t="s">
        <v>521</v>
      </c>
      <c r="I611" s="49" t="s">
        <v>522</v>
      </c>
    </row>
    <row r="612" spans="1:12" x14ac:dyDescent="0.35">
      <c r="A612" s="49" t="s">
        <v>37</v>
      </c>
      <c r="B612" s="49">
        <v>54</v>
      </c>
      <c r="C612" s="49">
        <v>520778</v>
      </c>
      <c r="D612" s="49" t="s">
        <v>3098</v>
      </c>
      <c r="E612" s="49" t="s">
        <v>3225</v>
      </c>
      <c r="F612" s="49" t="s">
        <v>1423</v>
      </c>
      <c r="G612" s="49" t="s">
        <v>37</v>
      </c>
      <c r="H612" s="49" t="s">
        <v>3225</v>
      </c>
      <c r="I612" s="49" t="s">
        <v>1423</v>
      </c>
    </row>
    <row r="613" spans="1:12" x14ac:dyDescent="0.35">
      <c r="A613" s="49" t="s">
        <v>21</v>
      </c>
      <c r="B613" s="49" t="s">
        <v>1961</v>
      </c>
      <c r="C613" s="49">
        <v>520780</v>
      </c>
      <c r="D613" s="49" t="s">
        <v>2204</v>
      </c>
      <c r="E613" s="49" t="s">
        <v>2202</v>
      </c>
      <c r="F613" s="49" t="s">
        <v>2203</v>
      </c>
      <c r="G613" s="49" t="s">
        <v>21</v>
      </c>
      <c r="H613" s="49" t="s">
        <v>2202</v>
      </c>
      <c r="I613" s="49" t="s">
        <v>2203</v>
      </c>
    </row>
    <row r="614" spans="1:12" x14ac:dyDescent="0.35">
      <c r="A614" s="49" t="s">
        <v>20</v>
      </c>
      <c r="B614" s="49" t="s">
        <v>1771</v>
      </c>
      <c r="C614" s="49">
        <v>520781</v>
      </c>
      <c r="D614" s="49" t="s">
        <v>1830</v>
      </c>
      <c r="E614" s="49" t="s">
        <v>1829</v>
      </c>
      <c r="F614" s="49">
        <v>0</v>
      </c>
      <c r="G614" s="49" t="s">
        <v>20</v>
      </c>
      <c r="H614" s="49" t="s">
        <v>1829</v>
      </c>
      <c r="I614" s="49">
        <v>0</v>
      </c>
    </row>
    <row r="615" spans="1:12" x14ac:dyDescent="0.35">
      <c r="A615" s="49" t="s">
        <v>21</v>
      </c>
      <c r="B615" s="49" t="s">
        <v>1678</v>
      </c>
      <c r="C615" s="49">
        <v>520782</v>
      </c>
      <c r="D615" s="49" t="s">
        <v>2200</v>
      </c>
      <c r="E615" s="49" t="s">
        <v>2198</v>
      </c>
      <c r="F615" s="49" t="s">
        <v>2199</v>
      </c>
      <c r="G615" s="49" t="s">
        <v>21</v>
      </c>
      <c r="H615" s="49" t="s">
        <v>2198</v>
      </c>
      <c r="I615" s="49" t="s">
        <v>2199</v>
      </c>
    </row>
    <row r="616" spans="1:12" x14ac:dyDescent="0.35">
      <c r="A616" s="49" t="s">
        <v>42</v>
      </c>
      <c r="B616" s="49" t="s">
        <v>3653</v>
      </c>
      <c r="C616" s="49">
        <v>520783</v>
      </c>
      <c r="D616" s="49" t="s">
        <v>3724</v>
      </c>
      <c r="E616" s="49">
        <v>45</v>
      </c>
      <c r="F616" s="49" t="s">
        <v>3751</v>
      </c>
      <c r="G616" s="49" t="s">
        <v>42</v>
      </c>
      <c r="H616" s="49">
        <v>45</v>
      </c>
      <c r="I616" s="49" t="s">
        <v>3751</v>
      </c>
    </row>
    <row r="617" spans="1:12" x14ac:dyDescent="0.35">
      <c r="A617" s="49" t="s">
        <v>41</v>
      </c>
      <c r="B617" s="49" t="s">
        <v>3567</v>
      </c>
      <c r="C617" s="49">
        <v>520785</v>
      </c>
      <c r="D617" s="49" t="s">
        <v>3615</v>
      </c>
      <c r="E617" s="49" t="s">
        <v>3614</v>
      </c>
      <c r="F617" s="49">
        <v>0</v>
      </c>
      <c r="G617" s="49" t="s">
        <v>41</v>
      </c>
      <c r="H617" s="49" t="s">
        <v>3614</v>
      </c>
      <c r="I617" s="49">
        <v>0</v>
      </c>
    </row>
    <row r="618" spans="1:12" x14ac:dyDescent="0.35">
      <c r="A618" s="49" t="s">
        <v>10</v>
      </c>
      <c r="B618" s="49" t="s">
        <v>369</v>
      </c>
      <c r="C618" s="49">
        <v>520786</v>
      </c>
      <c r="D618" s="49" t="s">
        <v>463</v>
      </c>
      <c r="E618" s="49" t="s">
        <v>520</v>
      </c>
      <c r="F618" s="49">
        <v>0</v>
      </c>
      <c r="G618" s="49" t="s">
        <v>10</v>
      </c>
      <c r="H618" s="49" t="s">
        <v>520</v>
      </c>
      <c r="I618" s="49">
        <v>0</v>
      </c>
    </row>
    <row r="619" spans="1:12" x14ac:dyDescent="0.35">
      <c r="A619" s="49" t="s">
        <v>19</v>
      </c>
      <c r="B619" s="49">
        <v>93</v>
      </c>
      <c r="C619" s="49">
        <v>520787</v>
      </c>
      <c r="D619" s="49" t="s">
        <v>788</v>
      </c>
      <c r="E619" s="49" t="s">
        <v>1677</v>
      </c>
      <c r="F619" s="49">
        <v>220</v>
      </c>
      <c r="G619" s="49" t="s">
        <v>19</v>
      </c>
      <c r="H619" s="49" t="s">
        <v>1677</v>
      </c>
      <c r="I619" s="49">
        <v>220</v>
      </c>
    </row>
    <row r="620" spans="1:12" x14ac:dyDescent="0.35">
      <c r="A620" s="49" t="s">
        <v>17</v>
      </c>
      <c r="B620" s="49" t="s">
        <v>1356</v>
      </c>
      <c r="C620" s="49">
        <v>520788</v>
      </c>
      <c r="D620" s="49" t="s">
        <v>1358</v>
      </c>
      <c r="E620" s="49" t="s">
        <v>1414</v>
      </c>
      <c r="F620" s="49" t="s">
        <v>1415</v>
      </c>
      <c r="G620" s="49" t="s">
        <v>17</v>
      </c>
      <c r="H620" s="49" t="s">
        <v>1414</v>
      </c>
      <c r="I620" s="49" t="s">
        <v>1415</v>
      </c>
    </row>
    <row r="621" spans="1:12" x14ac:dyDescent="0.35">
      <c r="A621" s="49" t="s">
        <v>26</v>
      </c>
      <c r="B621" s="49" t="s">
        <v>2530</v>
      </c>
      <c r="C621" s="49">
        <v>520791</v>
      </c>
      <c r="D621" s="49" t="s">
        <v>2555</v>
      </c>
      <c r="E621" s="49" t="s">
        <v>2553</v>
      </c>
      <c r="F621" s="49" t="s">
        <v>2554</v>
      </c>
      <c r="G621" s="49" t="s">
        <v>23</v>
      </c>
      <c r="H621" s="49" t="s">
        <v>2556</v>
      </c>
      <c r="I621" s="49" t="s">
        <v>2557</v>
      </c>
      <c r="J621" s="49" t="s">
        <v>26</v>
      </c>
      <c r="K621" s="49" t="s">
        <v>2606</v>
      </c>
      <c r="L621" s="49" t="s">
        <v>2607</v>
      </c>
    </row>
    <row r="622" spans="1:12" x14ac:dyDescent="0.35">
      <c r="A622" s="49" t="s">
        <v>21</v>
      </c>
      <c r="B622" s="49" t="s">
        <v>1999</v>
      </c>
      <c r="C622" s="49">
        <v>520794</v>
      </c>
      <c r="D622" s="49" t="s">
        <v>2189</v>
      </c>
      <c r="E622" s="49" t="s">
        <v>2188</v>
      </c>
      <c r="F622" s="49">
        <v>346</v>
      </c>
      <c r="G622" s="49" t="s">
        <v>21</v>
      </c>
      <c r="H622" s="49" t="s">
        <v>2188</v>
      </c>
      <c r="I622" s="49">
        <v>346</v>
      </c>
    </row>
    <row r="623" spans="1:12" x14ac:dyDescent="0.35">
      <c r="A623" s="49" t="s">
        <v>37</v>
      </c>
      <c r="B623" s="49" t="s">
        <v>3086</v>
      </c>
      <c r="C623" s="49">
        <v>520795</v>
      </c>
      <c r="D623" s="49" t="s">
        <v>3117</v>
      </c>
      <c r="E623" s="49" t="s">
        <v>3115</v>
      </c>
      <c r="F623" s="49" t="s">
        <v>3116</v>
      </c>
      <c r="G623" s="49" t="s">
        <v>36</v>
      </c>
      <c r="H623" s="49" t="s">
        <v>3118</v>
      </c>
      <c r="I623" s="49" t="s">
        <v>3119</v>
      </c>
      <c r="J623" s="49" t="s">
        <v>37</v>
      </c>
      <c r="K623" s="49" t="s">
        <v>3226</v>
      </c>
      <c r="L623" s="49" t="s">
        <v>3227</v>
      </c>
    </row>
    <row r="624" spans="1:12" x14ac:dyDescent="0.35">
      <c r="A624" s="49" t="s">
        <v>35</v>
      </c>
      <c r="B624" s="49" t="s">
        <v>3004</v>
      </c>
      <c r="C624" s="49">
        <v>520796</v>
      </c>
      <c r="D624" s="49" t="s">
        <v>3031</v>
      </c>
      <c r="E624" s="49" t="s">
        <v>3029</v>
      </c>
      <c r="F624" s="49" t="s">
        <v>3030</v>
      </c>
      <c r="G624" s="49" t="s">
        <v>15</v>
      </c>
      <c r="H624" s="49">
        <v>0</v>
      </c>
      <c r="I624" s="49" t="s">
        <v>3032</v>
      </c>
      <c r="J624" s="49" t="s">
        <v>35</v>
      </c>
      <c r="K624" s="49" t="s">
        <v>3029</v>
      </c>
      <c r="L624" s="49" t="s">
        <v>3059</v>
      </c>
    </row>
    <row r="625" spans="1:12" x14ac:dyDescent="0.35">
      <c r="A625" s="49" t="s">
        <v>12</v>
      </c>
      <c r="B625" s="49">
        <v>77</v>
      </c>
      <c r="C625" s="49">
        <v>520797</v>
      </c>
      <c r="D625" s="49" t="s">
        <v>887</v>
      </c>
      <c r="E625" s="49" t="s">
        <v>885</v>
      </c>
      <c r="F625" s="49" t="s">
        <v>886</v>
      </c>
      <c r="G625" s="49" t="s">
        <v>12</v>
      </c>
      <c r="H625" s="49" t="s">
        <v>885</v>
      </c>
      <c r="I625" s="49" t="s">
        <v>886</v>
      </c>
    </row>
    <row r="626" spans="1:12" x14ac:dyDescent="0.35">
      <c r="A626" s="49" t="s">
        <v>42</v>
      </c>
      <c r="B626" s="49" t="s">
        <v>3653</v>
      </c>
      <c r="C626" s="49">
        <v>520798</v>
      </c>
      <c r="D626" s="49" t="s">
        <v>3669</v>
      </c>
      <c r="E626" s="49" t="s">
        <v>3725</v>
      </c>
      <c r="F626" s="49" t="s">
        <v>3726</v>
      </c>
      <c r="G626" s="49" t="s">
        <v>42</v>
      </c>
      <c r="H626" s="49" t="s">
        <v>3725</v>
      </c>
      <c r="I626" s="49" t="s">
        <v>3726</v>
      </c>
    </row>
    <row r="627" spans="1:12" x14ac:dyDescent="0.35">
      <c r="A627" s="49" t="s">
        <v>29</v>
      </c>
      <c r="B627" s="49" t="s">
        <v>2710</v>
      </c>
      <c r="C627" s="49">
        <v>520799</v>
      </c>
      <c r="D627" s="49" t="s">
        <v>2741</v>
      </c>
      <c r="E627" s="49" t="s">
        <v>2739</v>
      </c>
      <c r="F627" s="49" t="s">
        <v>2740</v>
      </c>
      <c r="G627" s="49" t="s">
        <v>29</v>
      </c>
      <c r="H627" s="49" t="s">
        <v>2739</v>
      </c>
      <c r="I627" s="49" t="s">
        <v>2740</v>
      </c>
    </row>
    <row r="628" spans="1:12" x14ac:dyDescent="0.35">
      <c r="A628" s="49" t="s">
        <v>40</v>
      </c>
      <c r="B628" s="49">
        <v>24</v>
      </c>
      <c r="C628" s="49">
        <v>520801</v>
      </c>
      <c r="D628" s="49" t="s">
        <v>3508</v>
      </c>
      <c r="E628" s="49" t="s">
        <v>3506</v>
      </c>
      <c r="F628" s="49" t="s">
        <v>3507</v>
      </c>
      <c r="G628" s="49" t="s">
        <v>40</v>
      </c>
      <c r="H628" s="49" t="s">
        <v>3509</v>
      </c>
      <c r="I628" s="49" t="s">
        <v>3510</v>
      </c>
      <c r="J628" s="49" t="s">
        <v>42</v>
      </c>
      <c r="K628" s="49">
        <v>7</v>
      </c>
      <c r="L628" s="49" t="s">
        <v>3580</v>
      </c>
    </row>
    <row r="629" spans="1:12" x14ac:dyDescent="0.35">
      <c r="A629" s="49" t="s">
        <v>11</v>
      </c>
      <c r="B629" s="49" t="s">
        <v>583</v>
      </c>
      <c r="C629" s="49">
        <v>520802</v>
      </c>
      <c r="D629" s="49" t="s">
        <v>640</v>
      </c>
      <c r="E629" s="49" t="s">
        <v>638</v>
      </c>
      <c r="F629" s="49" t="s">
        <v>639</v>
      </c>
      <c r="G629" s="49" t="s">
        <v>11</v>
      </c>
      <c r="H629" s="49" t="s">
        <v>638</v>
      </c>
      <c r="I629" s="49" t="s">
        <v>639</v>
      </c>
    </row>
    <row r="630" spans="1:12" x14ac:dyDescent="0.35">
      <c r="A630" s="49" t="s">
        <v>30</v>
      </c>
      <c r="B630" s="49">
        <v>45</v>
      </c>
      <c r="C630" s="49">
        <v>520803</v>
      </c>
      <c r="D630" s="49" t="s">
        <v>2764</v>
      </c>
      <c r="E630" s="49" t="s">
        <v>2762</v>
      </c>
      <c r="F630" s="49" t="s">
        <v>2763</v>
      </c>
      <c r="G630" s="49" t="s">
        <v>30</v>
      </c>
      <c r="H630" s="49" t="s">
        <v>2762</v>
      </c>
      <c r="I630" s="49" t="s">
        <v>2763</v>
      </c>
    </row>
    <row r="631" spans="1:12" x14ac:dyDescent="0.35">
      <c r="A631" s="49" t="s">
        <v>12</v>
      </c>
      <c r="B631" s="49">
        <v>56</v>
      </c>
      <c r="C631" s="49">
        <v>520805</v>
      </c>
      <c r="D631" s="49" t="s">
        <v>884</v>
      </c>
      <c r="E631" s="49" t="s">
        <v>882</v>
      </c>
      <c r="F631" s="49" t="s">
        <v>883</v>
      </c>
      <c r="G631" s="49" t="s">
        <v>12</v>
      </c>
      <c r="H631" s="49" t="s">
        <v>882</v>
      </c>
      <c r="I631" s="49" t="s">
        <v>883</v>
      </c>
    </row>
    <row r="632" spans="1:12" x14ac:dyDescent="0.35">
      <c r="A632" s="49" t="s">
        <v>6</v>
      </c>
      <c r="B632" s="49" t="s">
        <v>130</v>
      </c>
      <c r="C632" s="49">
        <v>520806</v>
      </c>
      <c r="D632" s="49" t="s">
        <v>66</v>
      </c>
      <c r="E632" s="49" t="s">
        <v>131</v>
      </c>
      <c r="F632" s="49" t="s">
        <v>132</v>
      </c>
      <c r="G632" s="49" t="s">
        <v>6</v>
      </c>
      <c r="H632" s="49" t="s">
        <v>131</v>
      </c>
      <c r="I632" s="49" t="s">
        <v>132</v>
      </c>
    </row>
    <row r="633" spans="1:12" x14ac:dyDescent="0.35">
      <c r="A633" s="49" t="s">
        <v>21</v>
      </c>
      <c r="B633" s="49" t="s">
        <v>1961</v>
      </c>
      <c r="C633" s="49">
        <v>520808</v>
      </c>
      <c r="D633" s="49" t="s">
        <v>2178</v>
      </c>
      <c r="E633" s="49" t="s">
        <v>2177</v>
      </c>
      <c r="F633" s="49" t="s">
        <v>457</v>
      </c>
      <c r="G633" s="49" t="s">
        <v>21</v>
      </c>
      <c r="H633" s="49" t="s">
        <v>2177</v>
      </c>
      <c r="I633" s="49" t="s">
        <v>457</v>
      </c>
    </row>
    <row r="634" spans="1:12" x14ac:dyDescent="0.35">
      <c r="A634" s="49" t="s">
        <v>34</v>
      </c>
      <c r="B634" s="49" t="s">
        <v>2938</v>
      </c>
      <c r="C634" s="49">
        <v>520809</v>
      </c>
      <c r="D634" s="49" t="s">
        <v>2968</v>
      </c>
      <c r="E634" s="49" t="s">
        <v>3008</v>
      </c>
      <c r="F634" s="49" t="s">
        <v>3009</v>
      </c>
      <c r="G634" s="49" t="s">
        <v>34</v>
      </c>
      <c r="H634" s="49" t="s">
        <v>3008</v>
      </c>
      <c r="I634" s="49" t="s">
        <v>3009</v>
      </c>
    </row>
    <row r="635" spans="1:12" x14ac:dyDescent="0.35">
      <c r="A635" s="49" t="s">
        <v>37</v>
      </c>
      <c r="B635" s="49">
        <v>53</v>
      </c>
      <c r="C635" s="49">
        <v>520810</v>
      </c>
      <c r="D635" s="49" t="s">
        <v>3099</v>
      </c>
      <c r="E635" s="49" t="s">
        <v>3165</v>
      </c>
      <c r="F635" s="49" t="s">
        <v>3166</v>
      </c>
      <c r="G635" s="49" t="s">
        <v>37</v>
      </c>
      <c r="H635" s="49" t="s">
        <v>3165</v>
      </c>
      <c r="I635" s="49" t="s">
        <v>3166</v>
      </c>
    </row>
    <row r="636" spans="1:12" x14ac:dyDescent="0.35">
      <c r="A636" s="49" t="s">
        <v>12</v>
      </c>
      <c r="B636" s="49" t="s">
        <v>708</v>
      </c>
      <c r="C636" s="49">
        <v>520811</v>
      </c>
      <c r="D636" s="49" t="s">
        <v>870</v>
      </c>
      <c r="E636" s="49" t="s">
        <v>868</v>
      </c>
      <c r="F636" s="49" t="s">
        <v>869</v>
      </c>
      <c r="G636" s="49" t="s">
        <v>12</v>
      </c>
      <c r="H636" s="49" t="s">
        <v>868</v>
      </c>
      <c r="I636" s="49" t="s">
        <v>869</v>
      </c>
    </row>
    <row r="637" spans="1:12" x14ac:dyDescent="0.35">
      <c r="A637" s="49" t="s">
        <v>21</v>
      </c>
      <c r="B637" s="49">
        <v>70</v>
      </c>
      <c r="C637" s="49">
        <v>520813</v>
      </c>
      <c r="D637" s="49" t="s">
        <v>1976</v>
      </c>
      <c r="E637" s="49">
        <v>7</v>
      </c>
      <c r="F637" s="49" t="s">
        <v>1462</v>
      </c>
      <c r="G637" s="49" t="s">
        <v>21</v>
      </c>
      <c r="H637" s="49">
        <v>7</v>
      </c>
      <c r="I637" s="49" t="s">
        <v>1462</v>
      </c>
    </row>
    <row r="638" spans="1:12" x14ac:dyDescent="0.35">
      <c r="A638" s="49" t="s">
        <v>12</v>
      </c>
      <c r="B638" s="49" t="s">
        <v>693</v>
      </c>
      <c r="C638" s="49">
        <v>520815</v>
      </c>
      <c r="D638" s="49" t="s">
        <v>779</v>
      </c>
      <c r="E638" s="49" t="s">
        <v>860</v>
      </c>
      <c r="F638" s="49">
        <v>0</v>
      </c>
      <c r="G638" s="49" t="s">
        <v>12</v>
      </c>
      <c r="H638" s="49" t="s">
        <v>860</v>
      </c>
      <c r="I638" s="49">
        <v>0</v>
      </c>
    </row>
    <row r="639" spans="1:12" x14ac:dyDescent="0.35">
      <c r="A639" s="49" t="s">
        <v>42</v>
      </c>
      <c r="B639" s="49" t="s">
        <v>3653</v>
      </c>
      <c r="C639" s="49">
        <v>520816</v>
      </c>
      <c r="D639" s="49" t="s">
        <v>3724</v>
      </c>
      <c r="E639" s="49">
        <v>643</v>
      </c>
      <c r="F639" s="49">
        <v>0</v>
      </c>
      <c r="G639" s="49" t="s">
        <v>42</v>
      </c>
      <c r="H639" s="49">
        <v>643</v>
      </c>
      <c r="I639" s="49">
        <v>0</v>
      </c>
    </row>
    <row r="640" spans="1:12" x14ac:dyDescent="0.35">
      <c r="A640" s="49" t="s">
        <v>12</v>
      </c>
      <c r="B640" s="49">
        <v>76</v>
      </c>
      <c r="C640" s="49">
        <v>520817</v>
      </c>
      <c r="D640" s="49" t="s">
        <v>121</v>
      </c>
      <c r="E640" s="49" t="s">
        <v>859</v>
      </c>
      <c r="F640" s="49">
        <v>0</v>
      </c>
      <c r="G640" s="49" t="s">
        <v>12</v>
      </c>
      <c r="H640" s="49" t="s">
        <v>859</v>
      </c>
      <c r="I640" s="49">
        <v>0</v>
      </c>
    </row>
    <row r="641" spans="1:9" x14ac:dyDescent="0.35">
      <c r="A641" s="49" t="s">
        <v>21</v>
      </c>
      <c r="B641" s="49" t="s">
        <v>2012</v>
      </c>
      <c r="C641" s="49">
        <v>520818</v>
      </c>
      <c r="D641" s="49" t="s">
        <v>2171</v>
      </c>
      <c r="E641" s="49" t="s">
        <v>2169</v>
      </c>
      <c r="F641" s="49" t="s">
        <v>2170</v>
      </c>
      <c r="G641" s="49" t="s">
        <v>21</v>
      </c>
      <c r="H641" s="49" t="s">
        <v>2169</v>
      </c>
      <c r="I641" s="49" t="s">
        <v>2170</v>
      </c>
    </row>
    <row r="642" spans="1:9" x14ac:dyDescent="0.35">
      <c r="A642" s="49" t="s">
        <v>40</v>
      </c>
      <c r="B642" s="49" t="s">
        <v>3377</v>
      </c>
      <c r="C642" s="49">
        <v>520819</v>
      </c>
      <c r="D642" s="49" t="s">
        <v>3505</v>
      </c>
      <c r="E642" s="49" t="s">
        <v>3503</v>
      </c>
      <c r="F642" s="49" t="s">
        <v>3504</v>
      </c>
      <c r="G642" s="49" t="s">
        <v>40</v>
      </c>
      <c r="H642" s="49" t="s">
        <v>3503</v>
      </c>
      <c r="I642" s="49" t="s">
        <v>3504</v>
      </c>
    </row>
    <row r="643" spans="1:9" x14ac:dyDescent="0.35">
      <c r="A643" s="49" t="s">
        <v>20</v>
      </c>
      <c r="B643" s="49" t="s">
        <v>1747</v>
      </c>
      <c r="C643" s="49">
        <v>520820</v>
      </c>
      <c r="D643" s="49" t="s">
        <v>640</v>
      </c>
      <c r="E643" s="49" t="s">
        <v>1828</v>
      </c>
      <c r="F643" s="49">
        <v>0</v>
      </c>
      <c r="G643" s="49" t="s">
        <v>20</v>
      </c>
      <c r="H643" s="49" t="s">
        <v>1828</v>
      </c>
      <c r="I643" s="49">
        <v>0</v>
      </c>
    </row>
    <row r="644" spans="1:9" x14ac:dyDescent="0.35">
      <c r="A644" s="49" t="s">
        <v>10</v>
      </c>
      <c r="B644" s="49" t="s">
        <v>517</v>
      </c>
      <c r="C644" s="49">
        <v>520822</v>
      </c>
      <c r="D644" s="49" t="s">
        <v>519</v>
      </c>
      <c r="E644" s="49" t="s">
        <v>518</v>
      </c>
      <c r="F644" s="49">
        <v>743</v>
      </c>
      <c r="G644" s="49" t="s">
        <v>10</v>
      </c>
      <c r="H644" s="49" t="s">
        <v>518</v>
      </c>
      <c r="I644" s="49">
        <v>743</v>
      </c>
    </row>
    <row r="645" spans="1:9" x14ac:dyDescent="0.35">
      <c r="A645" s="49" t="s">
        <v>34</v>
      </c>
      <c r="B645" s="49" t="s">
        <v>2938</v>
      </c>
      <c r="C645" s="49">
        <v>520826</v>
      </c>
      <c r="D645" s="49" t="s">
        <v>2954</v>
      </c>
      <c r="E645" s="49" t="s">
        <v>2952</v>
      </c>
      <c r="F645" s="49" t="s">
        <v>2953</v>
      </c>
      <c r="G645" s="49" t="s">
        <v>34</v>
      </c>
      <c r="H645" s="49" t="s">
        <v>2952</v>
      </c>
      <c r="I645" s="49" t="s">
        <v>2953</v>
      </c>
    </row>
    <row r="646" spans="1:9" x14ac:dyDescent="0.35">
      <c r="A646" s="49" t="s">
        <v>10</v>
      </c>
      <c r="B646" s="49" t="s">
        <v>383</v>
      </c>
      <c r="C646" s="49">
        <v>520827</v>
      </c>
      <c r="D646" s="49" t="s">
        <v>368</v>
      </c>
      <c r="E646" s="49" t="s">
        <v>516</v>
      </c>
      <c r="F646" s="49">
        <v>0</v>
      </c>
      <c r="G646" s="49" t="s">
        <v>10</v>
      </c>
      <c r="H646" s="49" t="s">
        <v>516</v>
      </c>
      <c r="I646" s="49">
        <v>0</v>
      </c>
    </row>
    <row r="647" spans="1:9" x14ac:dyDescent="0.35">
      <c r="A647" s="49" t="s">
        <v>12</v>
      </c>
      <c r="B647" s="49">
        <v>77</v>
      </c>
      <c r="C647" s="49">
        <v>520828</v>
      </c>
      <c r="D647" s="49" t="s">
        <v>842</v>
      </c>
      <c r="E647" s="49" t="s">
        <v>857</v>
      </c>
      <c r="F647" s="49" t="s">
        <v>858</v>
      </c>
      <c r="G647" s="49" t="s">
        <v>12</v>
      </c>
      <c r="H647" s="49" t="s">
        <v>857</v>
      </c>
      <c r="I647" s="49" t="s">
        <v>858</v>
      </c>
    </row>
    <row r="648" spans="1:9" x14ac:dyDescent="0.35">
      <c r="A648" s="49" t="s">
        <v>12</v>
      </c>
      <c r="B648" s="49" t="s">
        <v>713</v>
      </c>
      <c r="C648" s="49">
        <v>520829</v>
      </c>
      <c r="D648" s="49" t="s">
        <v>875</v>
      </c>
      <c r="E648" s="49" t="s">
        <v>874</v>
      </c>
      <c r="F648" s="49">
        <v>0</v>
      </c>
      <c r="G648" s="49" t="s">
        <v>12</v>
      </c>
      <c r="H648" s="49" t="s">
        <v>874</v>
      </c>
      <c r="I648" s="49">
        <v>0</v>
      </c>
    </row>
    <row r="649" spans="1:9" x14ac:dyDescent="0.35">
      <c r="A649" s="49" t="s">
        <v>24</v>
      </c>
      <c r="B649" s="49" t="s">
        <v>2375</v>
      </c>
      <c r="C649" s="49">
        <v>520830</v>
      </c>
      <c r="D649" s="49" t="s">
        <v>2389</v>
      </c>
      <c r="E649" s="49" t="s">
        <v>2387</v>
      </c>
      <c r="F649" s="49" t="s">
        <v>2388</v>
      </c>
      <c r="G649" s="49" t="s">
        <v>24</v>
      </c>
      <c r="H649" s="49" t="s">
        <v>2387</v>
      </c>
      <c r="I649" s="49" t="s">
        <v>2388</v>
      </c>
    </row>
    <row r="650" spans="1:9" x14ac:dyDescent="0.35">
      <c r="A650" s="49" t="s">
        <v>10</v>
      </c>
      <c r="B650" s="49" t="s">
        <v>383</v>
      </c>
      <c r="C650" s="49">
        <v>520831</v>
      </c>
      <c r="D650" s="49" t="s">
        <v>368</v>
      </c>
      <c r="E650" s="49" t="s">
        <v>515</v>
      </c>
      <c r="F650" s="49">
        <v>0</v>
      </c>
      <c r="G650" s="49" t="s">
        <v>10</v>
      </c>
      <c r="H650" s="49" t="s">
        <v>515</v>
      </c>
      <c r="I650" s="49">
        <v>0</v>
      </c>
    </row>
    <row r="651" spans="1:9" x14ac:dyDescent="0.35">
      <c r="A651" s="49" t="s">
        <v>20</v>
      </c>
      <c r="B651" s="49" t="s">
        <v>1790</v>
      </c>
      <c r="C651" s="49">
        <v>520832</v>
      </c>
      <c r="D651" s="49" t="s">
        <v>1827</v>
      </c>
      <c r="E651" s="49" t="s">
        <v>1825</v>
      </c>
      <c r="F651" s="49" t="s">
        <v>1826</v>
      </c>
      <c r="G651" s="49" t="s">
        <v>20</v>
      </c>
      <c r="H651" s="49" t="s">
        <v>1825</v>
      </c>
      <c r="I651" s="49" t="s">
        <v>1826</v>
      </c>
    </row>
    <row r="652" spans="1:9" x14ac:dyDescent="0.35">
      <c r="A652" s="49" t="s">
        <v>22</v>
      </c>
      <c r="B652" s="49">
        <v>14</v>
      </c>
      <c r="C652" s="49">
        <v>520835</v>
      </c>
      <c r="D652" s="49" t="s">
        <v>2267</v>
      </c>
      <c r="E652" s="49" t="s">
        <v>2284</v>
      </c>
      <c r="F652" s="49">
        <v>0</v>
      </c>
      <c r="G652" s="49" t="s">
        <v>22</v>
      </c>
      <c r="H652" s="49" t="s">
        <v>2284</v>
      </c>
      <c r="I652" s="49">
        <v>0</v>
      </c>
    </row>
    <row r="653" spans="1:9" x14ac:dyDescent="0.35">
      <c r="A653" s="49" t="s">
        <v>10</v>
      </c>
      <c r="B653" s="49" t="s">
        <v>376</v>
      </c>
      <c r="C653" s="49">
        <v>520837</v>
      </c>
      <c r="D653" s="49" t="s">
        <v>514</v>
      </c>
      <c r="E653" s="49" t="s">
        <v>512</v>
      </c>
      <c r="F653" s="49" t="s">
        <v>513</v>
      </c>
      <c r="G653" s="49" t="s">
        <v>10</v>
      </c>
      <c r="H653" s="49" t="s">
        <v>512</v>
      </c>
      <c r="I653" s="49" t="s">
        <v>513</v>
      </c>
    </row>
    <row r="654" spans="1:9" x14ac:dyDescent="0.35">
      <c r="A654" s="49" t="s">
        <v>21</v>
      </c>
      <c r="B654" s="49" t="s">
        <v>2007</v>
      </c>
      <c r="C654" s="49">
        <v>520838</v>
      </c>
      <c r="D654" s="49" t="s">
        <v>2119</v>
      </c>
      <c r="E654" s="49" t="s">
        <v>2117</v>
      </c>
      <c r="F654" s="49" t="s">
        <v>2118</v>
      </c>
      <c r="G654" s="49" t="s">
        <v>21</v>
      </c>
      <c r="H654" s="49" t="s">
        <v>2117</v>
      </c>
      <c r="I654" s="49" t="s">
        <v>2118</v>
      </c>
    </row>
    <row r="655" spans="1:9" x14ac:dyDescent="0.35">
      <c r="A655" s="49" t="s">
        <v>17</v>
      </c>
      <c r="B655" s="49" t="s">
        <v>1336</v>
      </c>
      <c r="C655" s="49">
        <v>520839</v>
      </c>
      <c r="D655" s="49" t="s">
        <v>1373</v>
      </c>
      <c r="E655" s="49" t="s">
        <v>1401</v>
      </c>
      <c r="F655" s="49" t="s">
        <v>1402</v>
      </c>
      <c r="G655" s="49" t="s">
        <v>17</v>
      </c>
      <c r="H655" s="49" t="s">
        <v>1401</v>
      </c>
      <c r="I655" s="49" t="s">
        <v>1402</v>
      </c>
    </row>
    <row r="656" spans="1:9" x14ac:dyDescent="0.35">
      <c r="A656" s="49" t="s">
        <v>39</v>
      </c>
      <c r="B656" s="49" t="s">
        <v>3311</v>
      </c>
      <c r="C656" s="49">
        <v>520840</v>
      </c>
      <c r="D656" s="49" t="s">
        <v>3337</v>
      </c>
      <c r="E656" s="49" t="s">
        <v>3335</v>
      </c>
      <c r="F656" s="49" t="s">
        <v>3336</v>
      </c>
      <c r="G656" s="49" t="s">
        <v>39</v>
      </c>
      <c r="H656" s="49" t="s">
        <v>3335</v>
      </c>
      <c r="I656" s="49" t="s">
        <v>3336</v>
      </c>
    </row>
    <row r="657" spans="1:9" x14ac:dyDescent="0.35">
      <c r="A657" s="49" t="s">
        <v>42</v>
      </c>
      <c r="B657" s="49" t="s">
        <v>3655</v>
      </c>
      <c r="C657" s="49">
        <v>520841</v>
      </c>
      <c r="D657" s="49" t="s">
        <v>3742</v>
      </c>
      <c r="E657" s="49" t="s">
        <v>3740</v>
      </c>
      <c r="F657" s="49" t="s">
        <v>3741</v>
      </c>
      <c r="G657" s="49" t="s">
        <v>42</v>
      </c>
      <c r="H657" s="49" t="s">
        <v>3740</v>
      </c>
      <c r="I657" s="49" t="s">
        <v>3741</v>
      </c>
    </row>
    <row r="658" spans="1:9" x14ac:dyDescent="0.35">
      <c r="A658" s="49" t="s">
        <v>42</v>
      </c>
      <c r="B658" s="49" t="s">
        <v>3653</v>
      </c>
      <c r="C658" s="49">
        <v>520842</v>
      </c>
      <c r="D658" s="49" t="s">
        <v>3739</v>
      </c>
      <c r="E658" s="49">
        <v>529</v>
      </c>
      <c r="F658" s="49" t="s">
        <v>3738</v>
      </c>
      <c r="G658" s="49" t="s">
        <v>42</v>
      </c>
      <c r="H658" s="49">
        <v>529</v>
      </c>
      <c r="I658" s="49" t="s">
        <v>3738</v>
      </c>
    </row>
    <row r="659" spans="1:9" x14ac:dyDescent="0.35">
      <c r="A659" s="49" t="s">
        <v>21</v>
      </c>
      <c r="B659" s="49" t="s">
        <v>1984</v>
      </c>
      <c r="C659" s="49">
        <v>520843</v>
      </c>
      <c r="D659" s="49" t="s">
        <v>2157</v>
      </c>
      <c r="E659" s="49" t="s">
        <v>2165</v>
      </c>
      <c r="F659" s="49" t="s">
        <v>735</v>
      </c>
      <c r="G659" s="49" t="s">
        <v>21</v>
      </c>
      <c r="H659" s="49" t="s">
        <v>2165</v>
      </c>
      <c r="I659" s="49" t="s">
        <v>735</v>
      </c>
    </row>
    <row r="660" spans="1:9" x14ac:dyDescent="0.35">
      <c r="A660" s="49" t="s">
        <v>38</v>
      </c>
      <c r="B660" s="49">
        <v>51</v>
      </c>
      <c r="C660" s="49">
        <v>520844</v>
      </c>
      <c r="D660" s="49" t="s">
        <v>3275</v>
      </c>
      <c r="E660" s="49" t="s">
        <v>3273</v>
      </c>
      <c r="F660" s="49" t="s">
        <v>3274</v>
      </c>
      <c r="G660" s="49" t="s">
        <v>38</v>
      </c>
      <c r="H660" s="49" t="s">
        <v>3273</v>
      </c>
      <c r="I660" s="49" t="s">
        <v>3274</v>
      </c>
    </row>
    <row r="661" spans="1:9" x14ac:dyDescent="0.35">
      <c r="A661" s="49" t="s">
        <v>40</v>
      </c>
      <c r="B661" s="49" t="s">
        <v>3498</v>
      </c>
      <c r="C661" s="49">
        <v>520845</v>
      </c>
      <c r="D661" s="49" t="s">
        <v>3502</v>
      </c>
      <c r="E661" s="49" t="s">
        <v>3501</v>
      </c>
      <c r="F661" s="49">
        <v>118</v>
      </c>
      <c r="G661" s="49" t="s">
        <v>40</v>
      </c>
      <c r="H661" s="49" t="s">
        <v>3501</v>
      </c>
      <c r="I661" s="49">
        <v>118</v>
      </c>
    </row>
    <row r="662" spans="1:9" x14ac:dyDescent="0.35">
      <c r="A662" s="49" t="s">
        <v>10</v>
      </c>
      <c r="B662" s="49" t="s">
        <v>412</v>
      </c>
      <c r="C662" s="49">
        <v>520846</v>
      </c>
      <c r="D662" s="49" t="s">
        <v>415</v>
      </c>
      <c r="E662" s="49" t="s">
        <v>510</v>
      </c>
      <c r="F662" s="49" t="s">
        <v>511</v>
      </c>
      <c r="G662" s="49" t="s">
        <v>10</v>
      </c>
      <c r="H662" s="49" t="s">
        <v>510</v>
      </c>
      <c r="I662" s="49" t="s">
        <v>511</v>
      </c>
    </row>
    <row r="663" spans="1:9" x14ac:dyDescent="0.35">
      <c r="A663" s="49" t="s">
        <v>25</v>
      </c>
      <c r="B663" s="49">
        <v>7</v>
      </c>
      <c r="C663" s="49">
        <v>520848</v>
      </c>
      <c r="D663" s="49" t="s">
        <v>2258</v>
      </c>
      <c r="E663" s="49" t="s">
        <v>2474</v>
      </c>
      <c r="F663" s="49" t="s">
        <v>2475</v>
      </c>
      <c r="G663" s="49" t="s">
        <v>25</v>
      </c>
      <c r="H663" s="49" t="s">
        <v>2474</v>
      </c>
      <c r="I663" s="49" t="s">
        <v>2475</v>
      </c>
    </row>
    <row r="664" spans="1:9" x14ac:dyDescent="0.35">
      <c r="A664" s="49" t="s">
        <v>21</v>
      </c>
      <c r="B664" s="49">
        <v>70</v>
      </c>
      <c r="C664" s="49">
        <v>520849</v>
      </c>
      <c r="D664" s="49" t="s">
        <v>2161</v>
      </c>
      <c r="E664" s="49" t="s">
        <v>2159</v>
      </c>
      <c r="F664" s="49" t="s">
        <v>2160</v>
      </c>
      <c r="G664" s="49" t="s">
        <v>21</v>
      </c>
      <c r="H664" s="49" t="s">
        <v>2159</v>
      </c>
      <c r="I664" s="49" t="s">
        <v>2160</v>
      </c>
    </row>
    <row r="665" spans="1:9" x14ac:dyDescent="0.35">
      <c r="A665" s="49" t="s">
        <v>7</v>
      </c>
      <c r="B665" s="49">
        <v>58</v>
      </c>
      <c r="C665" s="49">
        <v>520851</v>
      </c>
      <c r="D665" s="49" t="s">
        <v>124</v>
      </c>
      <c r="E665" s="49" t="s">
        <v>195</v>
      </c>
      <c r="F665" s="49" t="s">
        <v>196</v>
      </c>
      <c r="G665" s="49" t="s">
        <v>7</v>
      </c>
      <c r="H665" s="49" t="s">
        <v>195</v>
      </c>
      <c r="I665" s="49" t="s">
        <v>196</v>
      </c>
    </row>
    <row r="666" spans="1:9" x14ac:dyDescent="0.35">
      <c r="A666" s="49" t="s">
        <v>42</v>
      </c>
      <c r="B666" s="49" t="s">
        <v>3675</v>
      </c>
      <c r="C666" s="49">
        <v>520852</v>
      </c>
      <c r="D666" s="49" t="s">
        <v>588</v>
      </c>
      <c r="E666" s="49" t="s">
        <v>3718</v>
      </c>
      <c r="F666" s="49" t="s">
        <v>3719</v>
      </c>
      <c r="G666" s="49" t="s">
        <v>42</v>
      </c>
      <c r="H666" s="49" t="s">
        <v>3718</v>
      </c>
      <c r="I666" s="49" t="s">
        <v>3719</v>
      </c>
    </row>
    <row r="667" spans="1:9" x14ac:dyDescent="0.35">
      <c r="A667" s="49" t="s">
        <v>15</v>
      </c>
      <c r="B667" s="49" t="s">
        <v>1074</v>
      </c>
      <c r="C667" s="49">
        <v>520853</v>
      </c>
      <c r="D667" s="49" t="s">
        <v>1134</v>
      </c>
      <c r="E667" s="49" t="s">
        <v>1145</v>
      </c>
      <c r="F667" s="49" t="s">
        <v>1146</v>
      </c>
      <c r="G667" s="49" t="s">
        <v>15</v>
      </c>
      <c r="H667" s="49" t="s">
        <v>1145</v>
      </c>
      <c r="I667" s="49" t="s">
        <v>1146</v>
      </c>
    </row>
    <row r="668" spans="1:9" x14ac:dyDescent="0.35">
      <c r="A668" s="49" t="s">
        <v>40</v>
      </c>
      <c r="B668" s="49" t="s">
        <v>3498</v>
      </c>
      <c r="C668" s="49">
        <v>520854</v>
      </c>
      <c r="D668" s="49" t="s">
        <v>3500</v>
      </c>
      <c r="E668" s="49" t="s">
        <v>3499</v>
      </c>
      <c r="F668" s="49">
        <v>0</v>
      </c>
      <c r="G668" s="49" t="s">
        <v>40</v>
      </c>
      <c r="H668" s="49" t="s">
        <v>3499</v>
      </c>
      <c r="I668" s="49">
        <v>0</v>
      </c>
    </row>
    <row r="669" spans="1:9" x14ac:dyDescent="0.35">
      <c r="A669" s="49" t="s">
        <v>40</v>
      </c>
      <c r="B669" s="49" t="s">
        <v>3377</v>
      </c>
      <c r="C669" s="49">
        <v>520855</v>
      </c>
      <c r="D669" s="49" t="s">
        <v>3497</v>
      </c>
      <c r="E669" s="49">
        <v>117</v>
      </c>
      <c r="F669" s="49">
        <v>0</v>
      </c>
      <c r="G669" s="49" t="s">
        <v>40</v>
      </c>
      <c r="H669" s="49">
        <v>117</v>
      </c>
      <c r="I669" s="49">
        <v>0</v>
      </c>
    </row>
    <row r="670" spans="1:9" x14ac:dyDescent="0.35">
      <c r="A670" s="49" t="s">
        <v>19</v>
      </c>
      <c r="B670" s="49" t="s">
        <v>1582</v>
      </c>
      <c r="C670" s="49">
        <v>520856</v>
      </c>
      <c r="D670" s="49" t="s">
        <v>1676</v>
      </c>
      <c r="E670" s="49" t="s">
        <v>1674</v>
      </c>
      <c r="F670" s="49" t="s">
        <v>1675</v>
      </c>
      <c r="G670" s="49" t="s">
        <v>19</v>
      </c>
      <c r="H670" s="49" t="s">
        <v>1674</v>
      </c>
      <c r="I670" s="49" t="s">
        <v>1675</v>
      </c>
    </row>
    <row r="671" spans="1:9" x14ac:dyDescent="0.35">
      <c r="A671" s="49" t="s">
        <v>21</v>
      </c>
      <c r="B671" s="49" t="s">
        <v>1929</v>
      </c>
      <c r="C671" s="49">
        <v>520857</v>
      </c>
      <c r="D671" s="49" t="s">
        <v>1676</v>
      </c>
      <c r="E671" s="49">
        <v>42</v>
      </c>
      <c r="F671" s="49">
        <v>0</v>
      </c>
      <c r="G671" s="49" t="s">
        <v>21</v>
      </c>
      <c r="H671" s="49">
        <v>42</v>
      </c>
      <c r="I671" s="49">
        <v>0</v>
      </c>
    </row>
    <row r="672" spans="1:9" x14ac:dyDescent="0.35">
      <c r="A672" s="49" t="s">
        <v>9</v>
      </c>
      <c r="B672" s="49" t="s">
        <v>295</v>
      </c>
      <c r="C672" s="49">
        <v>520859</v>
      </c>
      <c r="D672" s="49" t="s">
        <v>338</v>
      </c>
      <c r="E672" s="49" t="s">
        <v>337</v>
      </c>
      <c r="F672" s="49">
        <v>0</v>
      </c>
      <c r="G672" s="49" t="s">
        <v>9</v>
      </c>
      <c r="H672" s="49" t="s">
        <v>337</v>
      </c>
      <c r="I672" s="49">
        <v>0</v>
      </c>
    </row>
    <row r="673" spans="1:12" x14ac:dyDescent="0.35">
      <c r="A673" s="49" t="s">
        <v>10</v>
      </c>
      <c r="B673" s="49" t="s">
        <v>432</v>
      </c>
      <c r="C673" s="49">
        <v>520861</v>
      </c>
      <c r="D673" s="49" t="s">
        <v>446</v>
      </c>
      <c r="E673" s="49" t="s">
        <v>509</v>
      </c>
      <c r="F673" s="49">
        <v>0</v>
      </c>
      <c r="G673" s="49" t="s">
        <v>10</v>
      </c>
      <c r="H673" s="49" t="s">
        <v>509</v>
      </c>
      <c r="I673" s="49">
        <v>0</v>
      </c>
    </row>
    <row r="674" spans="1:12" x14ac:dyDescent="0.35">
      <c r="A674" s="49" t="s">
        <v>27</v>
      </c>
      <c r="B674" s="49" t="s">
        <v>2617</v>
      </c>
      <c r="C674" s="49">
        <v>520862</v>
      </c>
      <c r="D674" s="49" t="s">
        <v>2647</v>
      </c>
      <c r="E674" s="49" t="s">
        <v>2645</v>
      </c>
      <c r="F674" s="49" t="s">
        <v>2646</v>
      </c>
      <c r="G674" s="49" t="s">
        <v>27</v>
      </c>
      <c r="H674" s="49" t="s">
        <v>2645</v>
      </c>
      <c r="I674" s="49" t="s">
        <v>2646</v>
      </c>
    </row>
    <row r="675" spans="1:12" x14ac:dyDescent="0.35">
      <c r="A675" s="49" t="s">
        <v>42</v>
      </c>
      <c r="B675" s="49" t="s">
        <v>3715</v>
      </c>
      <c r="C675" s="49">
        <v>520863</v>
      </c>
      <c r="D675" s="49" t="s">
        <v>3707</v>
      </c>
      <c r="E675" s="49" t="s">
        <v>3716</v>
      </c>
      <c r="F675" s="49" t="s">
        <v>3717</v>
      </c>
      <c r="G675" s="49" t="s">
        <v>42</v>
      </c>
      <c r="H675" s="49" t="s">
        <v>3716</v>
      </c>
      <c r="I675" s="49" t="s">
        <v>3717</v>
      </c>
    </row>
    <row r="676" spans="1:12" x14ac:dyDescent="0.35">
      <c r="A676" s="49" t="s">
        <v>42</v>
      </c>
      <c r="B676" s="49" t="s">
        <v>3675</v>
      </c>
      <c r="C676" s="49">
        <v>520865</v>
      </c>
      <c r="D676" s="49" t="s">
        <v>652</v>
      </c>
      <c r="E676" s="49" t="s">
        <v>3729</v>
      </c>
      <c r="F676" s="49" t="s">
        <v>3730</v>
      </c>
      <c r="G676" s="49" t="s">
        <v>42</v>
      </c>
      <c r="H676" s="49" t="s">
        <v>3729</v>
      </c>
      <c r="I676" s="49" t="s">
        <v>3730</v>
      </c>
    </row>
    <row r="677" spans="1:12" x14ac:dyDescent="0.35">
      <c r="A677" s="49" t="s">
        <v>12</v>
      </c>
      <c r="B677" s="49">
        <v>76</v>
      </c>
      <c r="C677" s="49">
        <v>520866</v>
      </c>
      <c r="D677" s="49" t="s">
        <v>873</v>
      </c>
      <c r="E677" s="49" t="s">
        <v>871</v>
      </c>
      <c r="F677" s="49" t="s">
        <v>872</v>
      </c>
      <c r="G677" s="49" t="s">
        <v>12</v>
      </c>
      <c r="H677" s="49" t="s">
        <v>871</v>
      </c>
      <c r="I677" s="49" t="s">
        <v>872</v>
      </c>
    </row>
    <row r="678" spans="1:12" x14ac:dyDescent="0.35">
      <c r="A678" s="49" t="s">
        <v>37</v>
      </c>
      <c r="B678" s="49">
        <v>55</v>
      </c>
      <c r="C678" s="49">
        <v>520869</v>
      </c>
      <c r="D678" s="49" t="s">
        <v>773</v>
      </c>
      <c r="E678" s="49">
        <v>0</v>
      </c>
      <c r="F678" s="49">
        <v>82</v>
      </c>
      <c r="G678" s="49" t="s">
        <v>37</v>
      </c>
      <c r="H678" s="49">
        <v>0</v>
      </c>
      <c r="I678" s="49">
        <v>82</v>
      </c>
    </row>
    <row r="679" spans="1:12" x14ac:dyDescent="0.35">
      <c r="A679" s="49" t="s">
        <v>17</v>
      </c>
      <c r="B679" s="49" t="s">
        <v>1336</v>
      </c>
      <c r="C679" s="49">
        <v>520870</v>
      </c>
      <c r="D679" s="49" t="s">
        <v>1355</v>
      </c>
      <c r="E679" s="49" t="s">
        <v>1412</v>
      </c>
      <c r="F679" s="49" t="s">
        <v>1413</v>
      </c>
      <c r="G679" s="49" t="s">
        <v>17</v>
      </c>
      <c r="H679" s="49" t="s">
        <v>1412</v>
      </c>
      <c r="I679" s="49" t="s">
        <v>1413</v>
      </c>
    </row>
    <row r="680" spans="1:12" x14ac:dyDescent="0.35">
      <c r="A680" s="49" t="s">
        <v>12</v>
      </c>
      <c r="B680" s="49" t="s">
        <v>693</v>
      </c>
      <c r="C680" s="49">
        <v>520871</v>
      </c>
      <c r="D680" s="49" t="s">
        <v>744</v>
      </c>
      <c r="E680" s="49">
        <v>922</v>
      </c>
      <c r="F680" s="49">
        <v>0</v>
      </c>
      <c r="G680" s="49" t="s">
        <v>12</v>
      </c>
      <c r="H680" s="49">
        <v>922</v>
      </c>
      <c r="I680" s="49">
        <v>0</v>
      </c>
    </row>
    <row r="681" spans="1:12" x14ac:dyDescent="0.35">
      <c r="A681" s="49" t="s">
        <v>21</v>
      </c>
      <c r="B681" s="49">
        <v>70</v>
      </c>
      <c r="C681" s="49">
        <v>520872</v>
      </c>
      <c r="D681" s="49" t="s">
        <v>1954</v>
      </c>
      <c r="E681" s="49" t="s">
        <v>1952</v>
      </c>
      <c r="F681" s="49" t="s">
        <v>1953</v>
      </c>
      <c r="G681" s="49" t="s">
        <v>12</v>
      </c>
      <c r="H681" s="49" t="s">
        <v>1955</v>
      </c>
      <c r="I681" s="49" t="s">
        <v>1956</v>
      </c>
      <c r="J681" s="49" t="s">
        <v>21</v>
      </c>
      <c r="K681" s="49" t="s">
        <v>764</v>
      </c>
      <c r="L681" s="49" t="s">
        <v>2255</v>
      </c>
    </row>
    <row r="682" spans="1:12" x14ac:dyDescent="0.35">
      <c r="A682" s="49" t="s">
        <v>12</v>
      </c>
      <c r="B682" s="49" t="s">
        <v>757</v>
      </c>
      <c r="C682" s="49">
        <v>520875</v>
      </c>
      <c r="D682" s="49" t="s">
        <v>779</v>
      </c>
      <c r="E682" s="49" t="s">
        <v>866</v>
      </c>
      <c r="F682" s="49" t="s">
        <v>867</v>
      </c>
      <c r="G682" s="49" t="s">
        <v>12</v>
      </c>
      <c r="H682" s="49" t="s">
        <v>866</v>
      </c>
      <c r="I682" s="49" t="s">
        <v>867</v>
      </c>
    </row>
    <row r="683" spans="1:12" x14ac:dyDescent="0.35">
      <c r="A683" s="49" t="s">
        <v>12</v>
      </c>
      <c r="B683" s="49" t="s">
        <v>677</v>
      </c>
      <c r="C683" s="49">
        <v>520877</v>
      </c>
      <c r="D683" s="49" t="s">
        <v>865</v>
      </c>
      <c r="E683" s="49" t="s">
        <v>863</v>
      </c>
      <c r="F683" s="49" t="s">
        <v>864</v>
      </c>
      <c r="G683" s="49" t="s">
        <v>12</v>
      </c>
      <c r="H683" s="49" t="s">
        <v>863</v>
      </c>
      <c r="I683" s="49" t="s">
        <v>864</v>
      </c>
    </row>
    <row r="684" spans="1:12" x14ac:dyDescent="0.35">
      <c r="A684" s="49" t="s">
        <v>10</v>
      </c>
      <c r="B684" s="49">
        <v>67</v>
      </c>
      <c r="C684" s="49">
        <v>520879</v>
      </c>
      <c r="D684" s="49" t="s">
        <v>508</v>
      </c>
      <c r="E684" s="49" t="s">
        <v>506</v>
      </c>
      <c r="F684" s="49" t="s">
        <v>507</v>
      </c>
      <c r="G684" s="49" t="s">
        <v>10</v>
      </c>
      <c r="H684" s="49" t="s">
        <v>506</v>
      </c>
      <c r="I684" s="49" t="s">
        <v>507</v>
      </c>
    </row>
    <row r="685" spans="1:12" x14ac:dyDescent="0.35">
      <c r="A685" s="49" t="s">
        <v>19</v>
      </c>
      <c r="B685" s="49">
        <v>93</v>
      </c>
      <c r="C685" s="49">
        <v>520880</v>
      </c>
      <c r="D685" s="49" t="s">
        <v>1704</v>
      </c>
      <c r="E685" s="49" t="s">
        <v>1702</v>
      </c>
      <c r="F685" s="49" t="s">
        <v>1703</v>
      </c>
      <c r="G685" s="49" t="s">
        <v>19</v>
      </c>
      <c r="H685" s="49" t="s">
        <v>1702</v>
      </c>
      <c r="I685" s="49" t="s">
        <v>1703</v>
      </c>
    </row>
    <row r="686" spans="1:12" x14ac:dyDescent="0.35">
      <c r="A686" s="49" t="s">
        <v>42</v>
      </c>
      <c r="B686" s="49" t="s">
        <v>3655</v>
      </c>
      <c r="C686" s="49">
        <v>520881</v>
      </c>
      <c r="D686" s="49" t="s">
        <v>3659</v>
      </c>
      <c r="E686" s="49">
        <v>13</v>
      </c>
      <c r="F686" s="49">
        <v>0</v>
      </c>
      <c r="G686" s="49" t="s">
        <v>42</v>
      </c>
      <c r="H686" s="49">
        <v>13</v>
      </c>
      <c r="I686" s="49">
        <v>0</v>
      </c>
    </row>
    <row r="687" spans="1:12" x14ac:dyDescent="0.35">
      <c r="A687" s="49" t="s">
        <v>11</v>
      </c>
      <c r="B687" s="49" t="s">
        <v>589</v>
      </c>
      <c r="C687" s="49">
        <v>520882</v>
      </c>
      <c r="D687" s="49" t="s">
        <v>637</v>
      </c>
      <c r="E687" s="49" t="s">
        <v>635</v>
      </c>
      <c r="F687" s="49" t="s">
        <v>636</v>
      </c>
      <c r="G687" s="49" t="s">
        <v>11</v>
      </c>
      <c r="H687" s="49" t="s">
        <v>635</v>
      </c>
      <c r="I687" s="49" t="s">
        <v>636</v>
      </c>
    </row>
    <row r="688" spans="1:12" x14ac:dyDescent="0.35">
      <c r="A688" s="49" t="s">
        <v>21</v>
      </c>
      <c r="B688" s="49" t="s">
        <v>1957</v>
      </c>
      <c r="C688" s="49">
        <v>520883</v>
      </c>
      <c r="D688" s="49" t="s">
        <v>2146</v>
      </c>
      <c r="E688" s="49" t="s">
        <v>2144</v>
      </c>
      <c r="F688" s="49" t="s">
        <v>2145</v>
      </c>
      <c r="G688" s="49" t="s">
        <v>21</v>
      </c>
      <c r="H688" s="49" t="s">
        <v>2144</v>
      </c>
      <c r="I688" s="49" t="s">
        <v>2145</v>
      </c>
    </row>
    <row r="689" spans="1:12" x14ac:dyDescent="0.35">
      <c r="A689" s="49" t="s">
        <v>17</v>
      </c>
      <c r="B689" s="49" t="s">
        <v>1396</v>
      </c>
      <c r="C689" s="49">
        <v>520884</v>
      </c>
      <c r="D689" s="49" t="s">
        <v>1397</v>
      </c>
      <c r="E689" s="49">
        <v>41</v>
      </c>
      <c r="F689" s="49">
        <v>226</v>
      </c>
      <c r="G689" s="49" t="s">
        <v>17</v>
      </c>
      <c r="H689" s="49">
        <v>41</v>
      </c>
      <c r="I689" s="49">
        <v>226</v>
      </c>
    </row>
    <row r="690" spans="1:12" x14ac:dyDescent="0.35">
      <c r="A690" s="49" t="s">
        <v>35</v>
      </c>
      <c r="B690" s="49" t="s">
        <v>2991</v>
      </c>
      <c r="C690" s="49">
        <v>520885</v>
      </c>
      <c r="D690" s="49" t="s">
        <v>3012</v>
      </c>
      <c r="E690" s="49" t="s">
        <v>3010</v>
      </c>
      <c r="F690" s="49" t="s">
        <v>3011</v>
      </c>
      <c r="G690" s="49" t="s">
        <v>35</v>
      </c>
      <c r="H690" s="49" t="s">
        <v>3010</v>
      </c>
      <c r="I690" s="49" t="s">
        <v>3011</v>
      </c>
    </row>
    <row r="691" spans="1:12" x14ac:dyDescent="0.35">
      <c r="A691" s="49" t="s">
        <v>26</v>
      </c>
      <c r="B691" s="49" t="s">
        <v>2503</v>
      </c>
      <c r="C691" s="49">
        <v>520887</v>
      </c>
      <c r="D691" s="49" t="s">
        <v>2514</v>
      </c>
      <c r="E691" s="49" t="s">
        <v>2512</v>
      </c>
      <c r="F691" s="49" t="s">
        <v>2513</v>
      </c>
      <c r="G691" s="49" t="s">
        <v>26</v>
      </c>
      <c r="H691" s="49" t="s">
        <v>2512</v>
      </c>
      <c r="I691" s="49" t="s">
        <v>2513</v>
      </c>
    </row>
    <row r="692" spans="1:12" x14ac:dyDescent="0.35">
      <c r="A692" s="49" t="s">
        <v>42</v>
      </c>
      <c r="B692" s="49" t="s">
        <v>3670</v>
      </c>
      <c r="C692" s="49">
        <v>520888</v>
      </c>
      <c r="D692" s="49" t="s">
        <v>3728</v>
      </c>
      <c r="E692" s="49">
        <v>16</v>
      </c>
      <c r="F692" s="49" t="s">
        <v>3727</v>
      </c>
      <c r="G692" s="49" t="s">
        <v>42</v>
      </c>
      <c r="H692" s="49">
        <v>16</v>
      </c>
      <c r="I692" s="49" t="s">
        <v>3727</v>
      </c>
    </row>
    <row r="693" spans="1:12" x14ac:dyDescent="0.35">
      <c r="A693" s="49" t="s">
        <v>6</v>
      </c>
      <c r="B693" s="49" t="s">
        <v>64</v>
      </c>
      <c r="C693" s="49">
        <v>520889</v>
      </c>
      <c r="D693" s="49" t="s">
        <v>127</v>
      </c>
      <c r="E693" s="49" t="s">
        <v>125</v>
      </c>
      <c r="F693" s="49" t="s">
        <v>126</v>
      </c>
      <c r="G693" s="49" t="s">
        <v>6</v>
      </c>
      <c r="H693" s="49" t="s">
        <v>128</v>
      </c>
      <c r="I693" s="49" t="s">
        <v>129</v>
      </c>
      <c r="J693" s="49" t="s">
        <v>7</v>
      </c>
      <c r="K693" s="49" t="s">
        <v>151</v>
      </c>
      <c r="L693" s="49" t="s">
        <v>152</v>
      </c>
    </row>
    <row r="694" spans="1:12" x14ac:dyDescent="0.35">
      <c r="A694" s="49" t="s">
        <v>8</v>
      </c>
      <c r="B694" s="49" t="s">
        <v>207</v>
      </c>
      <c r="C694" s="49">
        <v>520891</v>
      </c>
      <c r="D694" s="49" t="s">
        <v>260</v>
      </c>
      <c r="E694" s="49" t="s">
        <v>259</v>
      </c>
      <c r="F694" s="49" t="s">
        <v>192</v>
      </c>
      <c r="G694" s="49" t="s">
        <v>8</v>
      </c>
      <c r="H694" s="49" t="s">
        <v>259</v>
      </c>
      <c r="I694" s="49" t="s">
        <v>192</v>
      </c>
    </row>
    <row r="695" spans="1:12" x14ac:dyDescent="0.35">
      <c r="A695" s="49" t="s">
        <v>17</v>
      </c>
      <c r="B695" s="49" t="s">
        <v>1356</v>
      </c>
      <c r="C695" s="49">
        <v>520892</v>
      </c>
      <c r="D695" s="49" t="s">
        <v>350</v>
      </c>
      <c r="E695" s="49" t="s">
        <v>1407</v>
      </c>
      <c r="F695" s="49" t="s">
        <v>1408</v>
      </c>
      <c r="G695" s="49" t="s">
        <v>17</v>
      </c>
      <c r="H695" s="49" t="s">
        <v>1407</v>
      </c>
      <c r="I695" s="49" t="s">
        <v>1408</v>
      </c>
    </row>
    <row r="696" spans="1:12" x14ac:dyDescent="0.35">
      <c r="A696" s="49" t="s">
        <v>20</v>
      </c>
      <c r="B696" s="49" t="s">
        <v>1771</v>
      </c>
      <c r="C696" s="49">
        <v>520893</v>
      </c>
      <c r="D696" s="49" t="s">
        <v>1824</v>
      </c>
      <c r="E696" s="49" t="s">
        <v>1822</v>
      </c>
      <c r="F696" s="49" t="s">
        <v>1823</v>
      </c>
      <c r="G696" s="49" t="s">
        <v>20</v>
      </c>
      <c r="H696" s="49" t="s">
        <v>1822</v>
      </c>
      <c r="I696" s="49" t="s">
        <v>1823</v>
      </c>
    </row>
    <row r="697" spans="1:12" x14ac:dyDescent="0.35">
      <c r="A697" s="49" t="s">
        <v>19</v>
      </c>
      <c r="B697" s="49" t="s">
        <v>1578</v>
      </c>
      <c r="C697" s="49">
        <v>520894</v>
      </c>
      <c r="D697" s="49" t="s">
        <v>1696</v>
      </c>
      <c r="E697" s="49" t="s">
        <v>1695</v>
      </c>
      <c r="F697" s="49">
        <v>0</v>
      </c>
      <c r="G697" s="49" t="s">
        <v>19</v>
      </c>
      <c r="H697" s="49" t="s">
        <v>1695</v>
      </c>
      <c r="I697" s="49">
        <v>0</v>
      </c>
    </row>
    <row r="698" spans="1:12" x14ac:dyDescent="0.35">
      <c r="A698" s="49" t="s">
        <v>15</v>
      </c>
      <c r="B698" s="49" t="s">
        <v>1074</v>
      </c>
      <c r="C698" s="49">
        <v>520895</v>
      </c>
      <c r="D698" s="49" t="s">
        <v>1137</v>
      </c>
      <c r="E698" s="49" t="s">
        <v>1135</v>
      </c>
      <c r="F698" s="49" t="s">
        <v>1136</v>
      </c>
      <c r="G698" s="49" t="s">
        <v>15</v>
      </c>
      <c r="H698" s="49" t="s">
        <v>1138</v>
      </c>
      <c r="I698" s="49" t="s">
        <v>1139</v>
      </c>
      <c r="J698" s="49" t="s">
        <v>35</v>
      </c>
      <c r="K698" s="49" t="s">
        <v>1188</v>
      </c>
      <c r="L698" s="49" t="s">
        <v>1189</v>
      </c>
    </row>
    <row r="699" spans="1:12" x14ac:dyDescent="0.35">
      <c r="A699" s="49" t="s">
        <v>6</v>
      </c>
      <c r="B699" s="49" t="s">
        <v>102</v>
      </c>
      <c r="C699" s="49">
        <v>520896</v>
      </c>
      <c r="D699" s="49" t="s">
        <v>124</v>
      </c>
      <c r="E699" s="49" t="s">
        <v>122</v>
      </c>
      <c r="F699" s="49" t="s">
        <v>123</v>
      </c>
      <c r="G699" s="49" t="s">
        <v>6</v>
      </c>
      <c r="H699" s="49" t="s">
        <v>122</v>
      </c>
      <c r="I699" s="49" t="s">
        <v>123</v>
      </c>
    </row>
    <row r="700" spans="1:12" x14ac:dyDescent="0.35">
      <c r="A700" s="49" t="s">
        <v>28</v>
      </c>
      <c r="B700" s="49">
        <v>34</v>
      </c>
      <c r="C700" s="49">
        <v>520899</v>
      </c>
      <c r="D700" s="49" t="s">
        <v>2698</v>
      </c>
      <c r="E700" s="49" t="s">
        <v>2696</v>
      </c>
      <c r="F700" s="49" t="s">
        <v>2697</v>
      </c>
      <c r="G700" s="49" t="s">
        <v>28</v>
      </c>
      <c r="H700" s="49" t="s">
        <v>2699</v>
      </c>
      <c r="I700" s="49" t="s">
        <v>2700</v>
      </c>
      <c r="J700" s="49" t="s">
        <v>29</v>
      </c>
      <c r="K700" s="49" t="s">
        <v>2708</v>
      </c>
      <c r="L700" s="49" t="s">
        <v>2709</v>
      </c>
    </row>
    <row r="701" spans="1:12" x14ac:dyDescent="0.35">
      <c r="A701" s="49" t="s">
        <v>19</v>
      </c>
      <c r="B701" s="49" t="s">
        <v>1637</v>
      </c>
      <c r="C701" s="49">
        <v>520901</v>
      </c>
      <c r="D701" s="49" t="s">
        <v>1694</v>
      </c>
      <c r="E701" s="49" t="s">
        <v>1692</v>
      </c>
      <c r="F701" s="49" t="s">
        <v>1693</v>
      </c>
      <c r="G701" s="49" t="s">
        <v>19</v>
      </c>
      <c r="H701" s="49" t="s">
        <v>1692</v>
      </c>
      <c r="I701" s="49" t="s">
        <v>1693</v>
      </c>
    </row>
    <row r="702" spans="1:12" x14ac:dyDescent="0.35">
      <c r="A702" s="49" t="s">
        <v>19</v>
      </c>
      <c r="B702" s="49" t="s">
        <v>1619</v>
      </c>
      <c r="C702" s="49">
        <v>520902</v>
      </c>
      <c r="D702" s="49" t="s">
        <v>1691</v>
      </c>
      <c r="E702" s="49" t="s">
        <v>399</v>
      </c>
      <c r="F702" s="49" t="s">
        <v>1690</v>
      </c>
      <c r="G702" s="49" t="s">
        <v>19</v>
      </c>
      <c r="H702" s="49" t="s">
        <v>399</v>
      </c>
      <c r="I702" s="49" t="s">
        <v>1690</v>
      </c>
    </row>
    <row r="703" spans="1:12" x14ac:dyDescent="0.35">
      <c r="A703" s="49" t="s">
        <v>10</v>
      </c>
      <c r="B703" s="49" t="s">
        <v>388</v>
      </c>
      <c r="C703" s="49">
        <v>520903</v>
      </c>
      <c r="D703" s="49" t="s">
        <v>505</v>
      </c>
      <c r="E703" s="49">
        <v>110</v>
      </c>
      <c r="F703" s="49">
        <v>0</v>
      </c>
      <c r="G703" s="49" t="s">
        <v>10</v>
      </c>
      <c r="H703" s="49">
        <v>110</v>
      </c>
      <c r="I703" s="49">
        <v>0</v>
      </c>
    </row>
    <row r="704" spans="1:12" x14ac:dyDescent="0.35">
      <c r="A704" s="49" t="s">
        <v>38</v>
      </c>
      <c r="B704" s="49">
        <v>51</v>
      </c>
      <c r="C704" s="49">
        <v>520904</v>
      </c>
      <c r="D704" s="49" t="s">
        <v>3272</v>
      </c>
      <c r="E704" s="49" t="s">
        <v>2885</v>
      </c>
      <c r="F704" s="49" t="s">
        <v>3271</v>
      </c>
      <c r="G704" s="49" t="s">
        <v>38</v>
      </c>
      <c r="H704" s="49" t="s">
        <v>2885</v>
      </c>
      <c r="I704" s="49" t="s">
        <v>3271</v>
      </c>
    </row>
    <row r="705" spans="1:12" x14ac:dyDescent="0.35">
      <c r="A705" s="49" t="s">
        <v>36</v>
      </c>
      <c r="B705" s="49">
        <v>37</v>
      </c>
      <c r="C705" s="49">
        <v>520905</v>
      </c>
      <c r="D705" s="49" t="s">
        <v>3055</v>
      </c>
      <c r="E705" s="49" t="s">
        <v>3053</v>
      </c>
      <c r="F705" s="49" t="s">
        <v>3054</v>
      </c>
      <c r="G705" s="49" t="s">
        <v>36</v>
      </c>
      <c r="H705" s="49" t="s">
        <v>3056</v>
      </c>
      <c r="I705" s="49" t="s">
        <v>3054</v>
      </c>
      <c r="J705" s="49" t="s">
        <v>37</v>
      </c>
      <c r="K705" s="49" t="s">
        <v>3100</v>
      </c>
      <c r="L705" s="49">
        <v>0</v>
      </c>
    </row>
    <row r="706" spans="1:12" x14ac:dyDescent="0.35">
      <c r="A706" s="49" t="s">
        <v>38</v>
      </c>
      <c r="B706" s="49">
        <v>51</v>
      </c>
      <c r="C706" s="49">
        <v>520906</v>
      </c>
      <c r="D706" s="49" t="s">
        <v>3285</v>
      </c>
      <c r="E706" s="49">
        <v>570</v>
      </c>
      <c r="F706" s="49">
        <v>40</v>
      </c>
      <c r="G706" s="49" t="s">
        <v>38</v>
      </c>
      <c r="H706" s="49">
        <v>570</v>
      </c>
      <c r="I706" s="49">
        <v>40</v>
      </c>
    </row>
    <row r="707" spans="1:12" x14ac:dyDescent="0.35">
      <c r="A707" s="49" t="s">
        <v>16</v>
      </c>
      <c r="B707" s="49" t="s">
        <v>1203</v>
      </c>
      <c r="C707" s="49">
        <v>520907</v>
      </c>
      <c r="D707" s="49" t="s">
        <v>1233</v>
      </c>
      <c r="E707" s="49" t="s">
        <v>1232</v>
      </c>
      <c r="F707" s="49">
        <v>182</v>
      </c>
      <c r="G707" s="49" t="s">
        <v>16</v>
      </c>
      <c r="H707" s="49" t="s">
        <v>1232</v>
      </c>
      <c r="I707" s="49">
        <v>182</v>
      </c>
    </row>
    <row r="708" spans="1:12" x14ac:dyDescent="0.35">
      <c r="A708" s="49" t="s">
        <v>10</v>
      </c>
      <c r="B708" s="49" t="s">
        <v>360</v>
      </c>
      <c r="C708" s="49">
        <v>520908</v>
      </c>
      <c r="D708" s="49" t="s">
        <v>363</v>
      </c>
      <c r="E708" s="49" t="s">
        <v>361</v>
      </c>
      <c r="F708" s="49" t="s">
        <v>362</v>
      </c>
      <c r="G708" s="49" t="s">
        <v>6</v>
      </c>
      <c r="H708" s="49" t="s">
        <v>364</v>
      </c>
      <c r="I708" s="49" t="s">
        <v>365</v>
      </c>
      <c r="J708" s="49" t="s">
        <v>10</v>
      </c>
      <c r="K708" s="49" t="s">
        <v>581</v>
      </c>
      <c r="L708" s="49" t="s">
        <v>582</v>
      </c>
    </row>
    <row r="709" spans="1:12" x14ac:dyDescent="0.35">
      <c r="A709" s="49" t="s">
        <v>8</v>
      </c>
      <c r="B709" s="49" t="s">
        <v>207</v>
      </c>
      <c r="C709" s="49">
        <v>520909</v>
      </c>
      <c r="D709" s="49" t="s">
        <v>255</v>
      </c>
      <c r="E709" s="49" t="s">
        <v>253</v>
      </c>
      <c r="F709" s="49" t="s">
        <v>254</v>
      </c>
      <c r="G709" s="49" t="s">
        <v>8</v>
      </c>
      <c r="H709" s="49" t="s">
        <v>253</v>
      </c>
      <c r="I709" s="49" t="s">
        <v>254</v>
      </c>
    </row>
    <row r="710" spans="1:12" x14ac:dyDescent="0.35">
      <c r="A710" s="49" t="s">
        <v>27</v>
      </c>
      <c r="B710" s="49" t="s">
        <v>2608</v>
      </c>
      <c r="C710" s="49">
        <v>520910</v>
      </c>
      <c r="D710" s="49" t="s">
        <v>2611</v>
      </c>
      <c r="E710" s="49" t="s">
        <v>2643</v>
      </c>
      <c r="F710" s="49" t="s">
        <v>2644</v>
      </c>
      <c r="G710" s="49" t="s">
        <v>27</v>
      </c>
      <c r="H710" s="49" t="s">
        <v>2643</v>
      </c>
      <c r="I710" s="49" t="s">
        <v>2644</v>
      </c>
    </row>
    <row r="711" spans="1:12" x14ac:dyDescent="0.35">
      <c r="A711" s="49" t="s">
        <v>39</v>
      </c>
      <c r="B711" s="49" t="s">
        <v>3306</v>
      </c>
      <c r="C711" s="49">
        <v>520913</v>
      </c>
      <c r="D711" s="49" t="s">
        <v>3334</v>
      </c>
      <c r="E711" s="49" t="s">
        <v>3332</v>
      </c>
      <c r="F711" s="49" t="s">
        <v>3333</v>
      </c>
      <c r="G711" s="49" t="s">
        <v>39</v>
      </c>
      <c r="H711" s="49" t="s">
        <v>3332</v>
      </c>
      <c r="I711" s="49" t="s">
        <v>3333</v>
      </c>
    </row>
    <row r="712" spans="1:12" x14ac:dyDescent="0.35">
      <c r="A712" s="49" t="s">
        <v>40</v>
      </c>
      <c r="B712" s="49" t="s">
        <v>3514</v>
      </c>
      <c r="C712" s="49">
        <v>520914</v>
      </c>
      <c r="D712" s="49" t="s">
        <v>3519</v>
      </c>
      <c r="E712" s="49" t="s">
        <v>3522</v>
      </c>
      <c r="F712" s="49">
        <v>0</v>
      </c>
      <c r="G712" s="49" t="s">
        <v>40</v>
      </c>
      <c r="H712" s="49" t="s">
        <v>3522</v>
      </c>
      <c r="I712" s="49">
        <v>0</v>
      </c>
    </row>
    <row r="713" spans="1:12" x14ac:dyDescent="0.35">
      <c r="A713" s="49" t="s">
        <v>13</v>
      </c>
      <c r="B713" s="49" t="s">
        <v>944</v>
      </c>
      <c r="C713" s="49">
        <v>520915</v>
      </c>
      <c r="D713" s="49" t="s">
        <v>998</v>
      </c>
      <c r="E713" s="49" t="s">
        <v>997</v>
      </c>
      <c r="F713" s="49">
        <v>0</v>
      </c>
      <c r="G713" s="49" t="s">
        <v>13</v>
      </c>
      <c r="H713" s="49" t="s">
        <v>997</v>
      </c>
      <c r="I713" s="49">
        <v>0</v>
      </c>
    </row>
    <row r="714" spans="1:12" x14ac:dyDescent="0.35">
      <c r="A714" s="49" t="s">
        <v>12</v>
      </c>
      <c r="B714" s="49" t="s">
        <v>708</v>
      </c>
      <c r="C714" s="49">
        <v>520916</v>
      </c>
      <c r="D714" s="49" t="s">
        <v>862</v>
      </c>
      <c r="E714" s="49" t="s">
        <v>861</v>
      </c>
      <c r="F714" s="49">
        <v>1133</v>
      </c>
      <c r="G714" s="49" t="s">
        <v>12</v>
      </c>
      <c r="H714" s="49" t="s">
        <v>861</v>
      </c>
      <c r="I714" s="49">
        <v>1133</v>
      </c>
    </row>
    <row r="715" spans="1:12" x14ac:dyDescent="0.35">
      <c r="A715" s="49" t="s">
        <v>8</v>
      </c>
      <c r="B715" s="49" t="s">
        <v>207</v>
      </c>
      <c r="C715" s="49">
        <v>520917</v>
      </c>
      <c r="D715" s="49" t="s">
        <v>252</v>
      </c>
      <c r="E715" s="49" t="s">
        <v>251</v>
      </c>
      <c r="F715" s="49">
        <v>2</v>
      </c>
      <c r="G715" s="49" t="s">
        <v>8</v>
      </c>
      <c r="H715" s="49" t="s">
        <v>251</v>
      </c>
      <c r="I715" s="49">
        <v>2</v>
      </c>
    </row>
    <row r="716" spans="1:12" x14ac:dyDescent="0.35">
      <c r="A716" s="49" t="s">
        <v>40</v>
      </c>
      <c r="B716" s="49" t="s">
        <v>3514</v>
      </c>
      <c r="C716" s="49">
        <v>520918</v>
      </c>
      <c r="D716" s="49" t="s">
        <v>3519</v>
      </c>
      <c r="E716" s="49" t="s">
        <v>3517</v>
      </c>
      <c r="F716" s="49" t="s">
        <v>3518</v>
      </c>
      <c r="G716" s="49" t="s">
        <v>40</v>
      </c>
      <c r="H716" s="49" t="s">
        <v>3517</v>
      </c>
      <c r="I716" s="49" t="s">
        <v>3518</v>
      </c>
    </row>
    <row r="717" spans="1:12" x14ac:dyDescent="0.35">
      <c r="A717" s="49" t="s">
        <v>9</v>
      </c>
      <c r="B717" s="49" t="s">
        <v>301</v>
      </c>
      <c r="C717" s="49">
        <v>520919</v>
      </c>
      <c r="D717" s="49" t="s">
        <v>336</v>
      </c>
      <c r="E717" s="49">
        <v>90</v>
      </c>
      <c r="F717" s="49">
        <v>0</v>
      </c>
      <c r="G717" s="49" t="s">
        <v>9</v>
      </c>
      <c r="H717" s="49">
        <v>90</v>
      </c>
      <c r="I717" s="49">
        <v>0</v>
      </c>
    </row>
    <row r="718" spans="1:12" x14ac:dyDescent="0.35">
      <c r="A718" s="49" t="s">
        <v>19</v>
      </c>
      <c r="B718" s="49" t="s">
        <v>1578</v>
      </c>
      <c r="C718" s="49">
        <v>520920</v>
      </c>
      <c r="D718" s="49" t="s">
        <v>1689</v>
      </c>
      <c r="E718" s="49" t="s">
        <v>1687</v>
      </c>
      <c r="F718" s="49" t="s">
        <v>1688</v>
      </c>
      <c r="G718" s="49" t="s">
        <v>19</v>
      </c>
      <c r="H718" s="49" t="s">
        <v>1687</v>
      </c>
      <c r="I718" s="49" t="s">
        <v>1688</v>
      </c>
    </row>
    <row r="719" spans="1:12" x14ac:dyDescent="0.35">
      <c r="A719" s="49" t="s">
        <v>40</v>
      </c>
      <c r="B719" s="49" t="s">
        <v>3491</v>
      </c>
      <c r="C719" s="49">
        <v>520921</v>
      </c>
      <c r="D719" s="49" t="s">
        <v>3495</v>
      </c>
      <c r="E719" s="49" t="s">
        <v>3494</v>
      </c>
      <c r="F719" s="49">
        <v>0</v>
      </c>
      <c r="G719" s="49" t="s">
        <v>40</v>
      </c>
      <c r="H719" s="49" t="s">
        <v>3494</v>
      </c>
      <c r="I719" s="49">
        <v>0</v>
      </c>
    </row>
    <row r="720" spans="1:12" x14ac:dyDescent="0.35">
      <c r="A720" s="49" t="s">
        <v>40</v>
      </c>
      <c r="B720" s="49" t="s">
        <v>3514</v>
      </c>
      <c r="C720" s="49">
        <v>520922</v>
      </c>
      <c r="D720" s="49" t="s">
        <v>3516</v>
      </c>
      <c r="E720" s="49">
        <v>27</v>
      </c>
      <c r="F720" s="49" t="s">
        <v>3515</v>
      </c>
      <c r="G720" s="49" t="s">
        <v>40</v>
      </c>
      <c r="H720" s="49">
        <v>27</v>
      </c>
      <c r="I720" s="49" t="s">
        <v>3515</v>
      </c>
    </row>
    <row r="721" spans="1:9" x14ac:dyDescent="0.35">
      <c r="A721" s="49" t="s">
        <v>10</v>
      </c>
      <c r="B721" s="49" t="s">
        <v>360</v>
      </c>
      <c r="C721" s="49">
        <v>520923</v>
      </c>
      <c r="D721" s="49" t="s">
        <v>379</v>
      </c>
      <c r="E721" s="49">
        <v>57</v>
      </c>
      <c r="F721" s="49">
        <v>0</v>
      </c>
      <c r="G721" s="49" t="s">
        <v>10</v>
      </c>
      <c r="H721" s="49">
        <v>57</v>
      </c>
      <c r="I721" s="49">
        <v>0</v>
      </c>
    </row>
    <row r="722" spans="1:9" x14ac:dyDescent="0.35">
      <c r="A722" s="49" t="s">
        <v>20</v>
      </c>
      <c r="B722" s="49" t="s">
        <v>1761</v>
      </c>
      <c r="C722" s="49">
        <v>520924</v>
      </c>
      <c r="D722" s="49" t="s">
        <v>1797</v>
      </c>
      <c r="E722" s="49" t="s">
        <v>1818</v>
      </c>
      <c r="F722" s="49" t="s">
        <v>1819</v>
      </c>
      <c r="G722" s="49" t="s">
        <v>20</v>
      </c>
      <c r="H722" s="49" t="s">
        <v>1818</v>
      </c>
      <c r="I722" s="49" t="s">
        <v>1819</v>
      </c>
    </row>
    <row r="723" spans="1:9" x14ac:dyDescent="0.35">
      <c r="A723" s="49" t="s">
        <v>6</v>
      </c>
      <c r="B723" s="49" t="s">
        <v>102</v>
      </c>
      <c r="C723" s="49">
        <v>520925</v>
      </c>
      <c r="D723" s="49" t="s">
        <v>109</v>
      </c>
      <c r="E723" s="49" t="s">
        <v>107</v>
      </c>
      <c r="F723" s="49" t="s">
        <v>108</v>
      </c>
      <c r="G723" s="49" t="s">
        <v>6</v>
      </c>
      <c r="H723" s="49" t="s">
        <v>107</v>
      </c>
      <c r="I723" s="49" t="s">
        <v>108</v>
      </c>
    </row>
    <row r="724" spans="1:9" x14ac:dyDescent="0.35">
      <c r="A724" s="49" t="s">
        <v>11</v>
      </c>
      <c r="B724" s="49" t="s">
        <v>583</v>
      </c>
      <c r="C724" s="49">
        <v>520926</v>
      </c>
      <c r="D724" s="49" t="s">
        <v>588</v>
      </c>
      <c r="E724" s="49" t="s">
        <v>633</v>
      </c>
      <c r="F724" s="49" t="s">
        <v>634</v>
      </c>
      <c r="G724" s="49" t="s">
        <v>11</v>
      </c>
      <c r="H724" s="49" t="s">
        <v>633</v>
      </c>
      <c r="I724" s="49" t="s">
        <v>634</v>
      </c>
    </row>
    <row r="725" spans="1:9" x14ac:dyDescent="0.35">
      <c r="A725" s="49" t="s">
        <v>14</v>
      </c>
      <c r="B725" s="49" t="s">
        <v>1037</v>
      </c>
      <c r="C725" s="49">
        <v>520927</v>
      </c>
      <c r="D725" s="49" t="s">
        <v>1056</v>
      </c>
      <c r="E725" s="49" t="s">
        <v>1054</v>
      </c>
      <c r="F725" s="49" t="s">
        <v>1055</v>
      </c>
      <c r="G725" s="49" t="s">
        <v>14</v>
      </c>
      <c r="H725" s="49" t="s">
        <v>1054</v>
      </c>
      <c r="I725" s="49" t="s">
        <v>1055</v>
      </c>
    </row>
    <row r="726" spans="1:9" x14ac:dyDescent="0.35">
      <c r="A726" s="49" t="s">
        <v>10</v>
      </c>
      <c r="B726" s="49" t="s">
        <v>376</v>
      </c>
      <c r="C726" s="49">
        <v>520928</v>
      </c>
      <c r="D726" s="49" t="s">
        <v>121</v>
      </c>
      <c r="E726" s="49">
        <v>698</v>
      </c>
      <c r="F726" s="49">
        <v>0</v>
      </c>
      <c r="G726" s="49" t="s">
        <v>10</v>
      </c>
      <c r="H726" s="49">
        <v>698</v>
      </c>
      <c r="I726" s="49">
        <v>0</v>
      </c>
    </row>
    <row r="727" spans="1:9" x14ac:dyDescent="0.35">
      <c r="A727" s="49" t="s">
        <v>10</v>
      </c>
      <c r="B727" s="49" t="s">
        <v>383</v>
      </c>
      <c r="C727" s="49">
        <v>520929</v>
      </c>
      <c r="D727" s="49" t="s">
        <v>409</v>
      </c>
      <c r="E727" s="49" t="s">
        <v>503</v>
      </c>
      <c r="F727" s="49" t="s">
        <v>504</v>
      </c>
      <c r="G727" s="49" t="s">
        <v>10</v>
      </c>
      <c r="H727" s="49" t="s">
        <v>503</v>
      </c>
      <c r="I727" s="49" t="s">
        <v>504</v>
      </c>
    </row>
    <row r="728" spans="1:9" x14ac:dyDescent="0.35">
      <c r="A728" s="49" t="s">
        <v>12</v>
      </c>
      <c r="B728" s="49" t="s">
        <v>693</v>
      </c>
      <c r="C728" s="49">
        <v>520930</v>
      </c>
      <c r="D728" s="49" t="s">
        <v>740</v>
      </c>
      <c r="E728" s="49" t="s">
        <v>855</v>
      </c>
      <c r="F728" s="49">
        <v>0</v>
      </c>
      <c r="G728" s="49" t="s">
        <v>12</v>
      </c>
      <c r="H728" s="49" t="s">
        <v>855</v>
      </c>
      <c r="I728" s="49">
        <v>0</v>
      </c>
    </row>
    <row r="729" spans="1:9" x14ac:dyDescent="0.35">
      <c r="A729" s="49" t="s">
        <v>37</v>
      </c>
      <c r="B729" s="49" t="s">
        <v>3103</v>
      </c>
      <c r="C729" s="49">
        <v>520931</v>
      </c>
      <c r="D729" s="49" t="s">
        <v>850</v>
      </c>
      <c r="E729" s="49" t="s">
        <v>3224</v>
      </c>
      <c r="F729" s="49">
        <v>0</v>
      </c>
      <c r="G729" s="49" t="s">
        <v>37</v>
      </c>
      <c r="H729" s="49" t="s">
        <v>3224</v>
      </c>
      <c r="I729" s="49">
        <v>0</v>
      </c>
    </row>
    <row r="730" spans="1:9" x14ac:dyDescent="0.35">
      <c r="A730" s="49" t="s">
        <v>12</v>
      </c>
      <c r="B730" s="49">
        <v>56</v>
      </c>
      <c r="C730" s="49">
        <v>520932</v>
      </c>
      <c r="D730" s="49" t="s">
        <v>850</v>
      </c>
      <c r="E730" s="49" t="s">
        <v>853</v>
      </c>
      <c r="F730" s="49" t="s">
        <v>854</v>
      </c>
      <c r="G730" s="49" t="s">
        <v>12</v>
      </c>
      <c r="H730" s="49" t="s">
        <v>853</v>
      </c>
      <c r="I730" s="49" t="s">
        <v>854</v>
      </c>
    </row>
    <row r="731" spans="1:9" x14ac:dyDescent="0.35">
      <c r="A731" s="49" t="s">
        <v>27</v>
      </c>
      <c r="B731" s="49" t="s">
        <v>2591</v>
      </c>
      <c r="C731" s="49">
        <v>520933</v>
      </c>
      <c r="D731" s="49" t="s">
        <v>2631</v>
      </c>
      <c r="E731" s="49" t="s">
        <v>2641</v>
      </c>
      <c r="F731" s="49" t="s">
        <v>2642</v>
      </c>
      <c r="G731" s="49" t="s">
        <v>27</v>
      </c>
      <c r="H731" s="49" t="s">
        <v>2641</v>
      </c>
      <c r="I731" s="49" t="s">
        <v>2642</v>
      </c>
    </row>
    <row r="732" spans="1:9" x14ac:dyDescent="0.35">
      <c r="A732" s="49" t="s">
        <v>7</v>
      </c>
      <c r="B732" s="49">
        <v>64</v>
      </c>
      <c r="C732" s="49">
        <v>520934</v>
      </c>
      <c r="D732" s="49" t="s">
        <v>194</v>
      </c>
      <c r="E732" s="49">
        <v>235</v>
      </c>
      <c r="F732" s="49">
        <v>0</v>
      </c>
      <c r="G732" s="49" t="s">
        <v>7</v>
      </c>
      <c r="H732" s="49">
        <v>235</v>
      </c>
      <c r="I732" s="49">
        <v>0</v>
      </c>
    </row>
    <row r="733" spans="1:9" x14ac:dyDescent="0.35">
      <c r="A733" s="49" t="s">
        <v>29</v>
      </c>
      <c r="B733" s="49" t="s">
        <v>2710</v>
      </c>
      <c r="C733" s="49">
        <v>520935</v>
      </c>
      <c r="D733" s="49" t="s">
        <v>2660</v>
      </c>
      <c r="E733" s="49" t="s">
        <v>2738</v>
      </c>
      <c r="F733" s="49">
        <v>0</v>
      </c>
      <c r="G733" s="49" t="s">
        <v>29</v>
      </c>
      <c r="H733" s="49" t="s">
        <v>2738</v>
      </c>
      <c r="I733" s="49">
        <v>0</v>
      </c>
    </row>
    <row r="734" spans="1:9" x14ac:dyDescent="0.35">
      <c r="A734" s="49" t="s">
        <v>31</v>
      </c>
      <c r="B734" s="49" t="s">
        <v>2778</v>
      </c>
      <c r="C734" s="49">
        <v>520936</v>
      </c>
      <c r="D734" s="49" t="s">
        <v>621</v>
      </c>
      <c r="E734" s="49" t="s">
        <v>2779</v>
      </c>
      <c r="F734" s="49" t="s">
        <v>689</v>
      </c>
      <c r="G734" s="49" t="s">
        <v>31</v>
      </c>
      <c r="H734" s="49" t="s">
        <v>2779</v>
      </c>
      <c r="I734" s="49" t="s">
        <v>689</v>
      </c>
    </row>
    <row r="735" spans="1:9" x14ac:dyDescent="0.35">
      <c r="A735" s="49" t="s">
        <v>30</v>
      </c>
      <c r="B735" s="49">
        <v>45</v>
      </c>
      <c r="C735" s="49">
        <v>520938</v>
      </c>
      <c r="D735" s="49" t="s">
        <v>2761</v>
      </c>
      <c r="E735" s="49" t="s">
        <v>2759</v>
      </c>
      <c r="F735" s="49" t="s">
        <v>2760</v>
      </c>
      <c r="G735" s="49" t="s">
        <v>30</v>
      </c>
      <c r="H735" s="49" t="s">
        <v>2759</v>
      </c>
      <c r="I735" s="49" t="s">
        <v>2760</v>
      </c>
    </row>
    <row r="736" spans="1:9" x14ac:dyDescent="0.35">
      <c r="A736" s="49" t="s">
        <v>39</v>
      </c>
      <c r="B736" s="49" t="s">
        <v>3311</v>
      </c>
      <c r="C736" s="49">
        <v>520939</v>
      </c>
      <c r="D736" s="49" t="s">
        <v>2761</v>
      </c>
      <c r="E736" s="49" t="s">
        <v>3341</v>
      </c>
      <c r="F736" s="49" t="s">
        <v>3342</v>
      </c>
      <c r="G736" s="49" t="s">
        <v>39</v>
      </c>
      <c r="H736" s="49" t="s">
        <v>3341</v>
      </c>
      <c r="I736" s="49" t="s">
        <v>3342</v>
      </c>
    </row>
    <row r="737" spans="1:12" x14ac:dyDescent="0.35">
      <c r="A737" s="49" t="s">
        <v>20</v>
      </c>
      <c r="B737" s="49" t="s">
        <v>1747</v>
      </c>
      <c r="C737" s="49">
        <v>520940</v>
      </c>
      <c r="D737" s="49" t="s">
        <v>1800</v>
      </c>
      <c r="E737" s="49" t="s">
        <v>1798</v>
      </c>
      <c r="F737" s="49" t="s">
        <v>1799</v>
      </c>
      <c r="G737" s="49" t="s">
        <v>20</v>
      </c>
      <c r="H737" s="49" t="s">
        <v>1798</v>
      </c>
      <c r="I737" s="49" t="s">
        <v>1799</v>
      </c>
    </row>
    <row r="738" spans="1:12" x14ac:dyDescent="0.35">
      <c r="A738" s="49" t="s">
        <v>31</v>
      </c>
      <c r="B738" s="49" t="s">
        <v>2754</v>
      </c>
      <c r="C738" s="49">
        <v>520942</v>
      </c>
      <c r="D738" s="49" t="s">
        <v>2795</v>
      </c>
      <c r="E738" s="49" t="s">
        <v>2793</v>
      </c>
      <c r="F738" s="49" t="s">
        <v>2794</v>
      </c>
      <c r="G738" s="49" t="s">
        <v>31</v>
      </c>
      <c r="H738" s="49" t="s">
        <v>2818</v>
      </c>
      <c r="I738" s="49" t="s">
        <v>2794</v>
      </c>
      <c r="J738" s="49" t="s">
        <v>27</v>
      </c>
      <c r="K738" s="49" t="s">
        <v>2796</v>
      </c>
      <c r="L738" s="49">
        <v>0</v>
      </c>
    </row>
    <row r="739" spans="1:12" x14ac:dyDescent="0.35">
      <c r="A739" s="49" t="s">
        <v>30</v>
      </c>
      <c r="B739" s="49">
        <v>45</v>
      </c>
      <c r="C739" s="49">
        <v>520944</v>
      </c>
      <c r="D739" s="49" t="s">
        <v>2758</v>
      </c>
      <c r="E739" s="49" t="s">
        <v>2757</v>
      </c>
      <c r="F739" s="49">
        <v>0</v>
      </c>
      <c r="G739" s="49" t="s">
        <v>30</v>
      </c>
      <c r="H739" s="49" t="s">
        <v>2757</v>
      </c>
      <c r="I739" s="49">
        <v>0</v>
      </c>
    </row>
    <row r="740" spans="1:12" x14ac:dyDescent="0.35">
      <c r="A740" s="49" t="s">
        <v>19</v>
      </c>
      <c r="B740" s="49">
        <v>94</v>
      </c>
      <c r="C740" s="49">
        <v>520945</v>
      </c>
      <c r="D740" s="49" t="s">
        <v>1684</v>
      </c>
      <c r="E740" s="49" t="s">
        <v>1683</v>
      </c>
      <c r="F740" s="49">
        <v>0</v>
      </c>
      <c r="G740" s="49" t="s">
        <v>19</v>
      </c>
      <c r="H740" s="49" t="s">
        <v>1683</v>
      </c>
      <c r="I740" s="49">
        <v>0</v>
      </c>
    </row>
    <row r="741" spans="1:12" x14ac:dyDescent="0.35">
      <c r="A741" s="49" t="s">
        <v>21</v>
      </c>
      <c r="B741" s="49">
        <v>87</v>
      </c>
      <c r="C741" s="49">
        <v>520946</v>
      </c>
      <c r="D741" s="49" t="s">
        <v>2131</v>
      </c>
      <c r="E741" s="49" t="s">
        <v>2129</v>
      </c>
      <c r="F741" s="49" t="s">
        <v>2130</v>
      </c>
      <c r="G741" s="49" t="s">
        <v>21</v>
      </c>
      <c r="H741" s="49" t="s">
        <v>2129</v>
      </c>
      <c r="I741" s="49" t="s">
        <v>2130</v>
      </c>
    </row>
    <row r="742" spans="1:12" x14ac:dyDescent="0.35">
      <c r="A742" s="49" t="s">
        <v>21</v>
      </c>
      <c r="B742" s="49" t="s">
        <v>1929</v>
      </c>
      <c r="C742" s="49">
        <v>520947</v>
      </c>
      <c r="D742" s="49" t="s">
        <v>1932</v>
      </c>
      <c r="E742" s="49" t="s">
        <v>2127</v>
      </c>
      <c r="F742" s="49" t="s">
        <v>2128</v>
      </c>
      <c r="G742" s="49" t="s">
        <v>21</v>
      </c>
      <c r="H742" s="49" t="s">
        <v>2127</v>
      </c>
      <c r="I742" s="49" t="s">
        <v>2128</v>
      </c>
    </row>
    <row r="743" spans="1:12" x14ac:dyDescent="0.35">
      <c r="A743" s="49" t="s">
        <v>12</v>
      </c>
      <c r="B743" s="49">
        <v>56</v>
      </c>
      <c r="C743" s="49">
        <v>520948</v>
      </c>
      <c r="D743" s="49" t="s">
        <v>850</v>
      </c>
      <c r="E743" s="49" t="s">
        <v>848</v>
      </c>
      <c r="F743" s="49" t="s">
        <v>849</v>
      </c>
      <c r="G743" s="49" t="s">
        <v>12</v>
      </c>
      <c r="H743" s="49" t="s">
        <v>848</v>
      </c>
      <c r="I743" s="49" t="s">
        <v>849</v>
      </c>
    </row>
    <row r="744" spans="1:12" x14ac:dyDescent="0.35">
      <c r="A744" s="49" t="s">
        <v>10</v>
      </c>
      <c r="B744" s="49" t="s">
        <v>421</v>
      </c>
      <c r="C744" s="49">
        <v>520949</v>
      </c>
      <c r="D744" s="49" t="s">
        <v>502</v>
      </c>
      <c r="E744" s="49" t="s">
        <v>500</v>
      </c>
      <c r="F744" s="49" t="s">
        <v>501</v>
      </c>
      <c r="G744" s="49" t="s">
        <v>10</v>
      </c>
      <c r="H744" s="49" t="s">
        <v>500</v>
      </c>
      <c r="I744" s="49" t="s">
        <v>501</v>
      </c>
    </row>
    <row r="745" spans="1:12" x14ac:dyDescent="0.35">
      <c r="A745" s="49" t="s">
        <v>33</v>
      </c>
      <c r="B745" s="49">
        <v>36</v>
      </c>
      <c r="C745" s="49">
        <v>520950</v>
      </c>
      <c r="D745" s="49" t="s">
        <v>1470</v>
      </c>
      <c r="E745" s="49">
        <v>169</v>
      </c>
      <c r="F745" s="49">
        <v>0</v>
      </c>
      <c r="G745" s="49" t="s">
        <v>33</v>
      </c>
      <c r="H745" s="49">
        <v>169</v>
      </c>
      <c r="I745" s="49">
        <v>0</v>
      </c>
    </row>
    <row r="746" spans="1:12" x14ac:dyDescent="0.35">
      <c r="A746" s="49" t="s">
        <v>9</v>
      </c>
      <c r="B746" s="49" t="s">
        <v>301</v>
      </c>
      <c r="C746" s="49">
        <v>520951</v>
      </c>
      <c r="D746" s="49" t="s">
        <v>345</v>
      </c>
      <c r="E746" s="49">
        <v>144</v>
      </c>
      <c r="F746" s="49">
        <v>282</v>
      </c>
      <c r="G746" s="49" t="s">
        <v>9</v>
      </c>
      <c r="H746" s="49">
        <v>144</v>
      </c>
      <c r="I746" s="49">
        <v>282</v>
      </c>
    </row>
    <row r="747" spans="1:12" x14ac:dyDescent="0.35">
      <c r="A747" s="49" t="s">
        <v>38</v>
      </c>
      <c r="B747" s="49">
        <v>51</v>
      </c>
      <c r="C747" s="49">
        <v>520952</v>
      </c>
      <c r="D747" s="49" t="s">
        <v>3284</v>
      </c>
      <c r="E747" s="49" t="s">
        <v>246</v>
      </c>
      <c r="F747" s="49">
        <v>0</v>
      </c>
      <c r="G747" s="49" t="s">
        <v>38</v>
      </c>
      <c r="H747" s="49" t="s">
        <v>246</v>
      </c>
      <c r="I747" s="49">
        <v>0</v>
      </c>
    </row>
    <row r="748" spans="1:12" x14ac:dyDescent="0.35">
      <c r="A748" s="49" t="s">
        <v>12</v>
      </c>
      <c r="B748" s="49">
        <v>73</v>
      </c>
      <c r="C748" s="49">
        <v>520954</v>
      </c>
      <c r="D748" s="49" t="s">
        <v>846</v>
      </c>
      <c r="E748" s="49" t="s">
        <v>856</v>
      </c>
      <c r="F748" s="49">
        <v>0</v>
      </c>
      <c r="G748" s="49" t="s">
        <v>12</v>
      </c>
      <c r="H748" s="49" t="s">
        <v>856</v>
      </c>
      <c r="I748" s="49">
        <v>0</v>
      </c>
    </row>
    <row r="749" spans="1:12" x14ac:dyDescent="0.35">
      <c r="A749" s="49" t="s">
        <v>12</v>
      </c>
      <c r="B749" s="49">
        <v>77</v>
      </c>
      <c r="C749" s="49">
        <v>520955</v>
      </c>
      <c r="D749" s="49" t="s">
        <v>690</v>
      </c>
      <c r="E749" s="49" t="s">
        <v>843</v>
      </c>
      <c r="F749" s="49" t="s">
        <v>844</v>
      </c>
      <c r="G749" s="49" t="s">
        <v>12</v>
      </c>
      <c r="H749" s="49" t="s">
        <v>843</v>
      </c>
      <c r="I749" s="49" t="s">
        <v>844</v>
      </c>
    </row>
    <row r="750" spans="1:12" x14ac:dyDescent="0.35">
      <c r="A750" s="49" t="s">
        <v>34</v>
      </c>
      <c r="B750" s="49" t="s">
        <v>2960</v>
      </c>
      <c r="C750" s="49">
        <v>520956</v>
      </c>
      <c r="D750" s="49" t="s">
        <v>2917</v>
      </c>
      <c r="E750" s="49">
        <v>0</v>
      </c>
      <c r="F750" s="49" t="s">
        <v>2997</v>
      </c>
      <c r="G750" s="49" t="s">
        <v>34</v>
      </c>
      <c r="H750" s="49">
        <v>0</v>
      </c>
      <c r="I750" s="49" t="s">
        <v>2997</v>
      </c>
    </row>
    <row r="751" spans="1:12" x14ac:dyDescent="0.35">
      <c r="A751" s="49" t="s">
        <v>16</v>
      </c>
      <c r="B751" s="49" t="s">
        <v>1203</v>
      </c>
      <c r="C751" s="49">
        <v>520957</v>
      </c>
      <c r="D751" s="49" t="s">
        <v>1250</v>
      </c>
      <c r="E751" s="49" t="s">
        <v>1248</v>
      </c>
      <c r="F751" s="49" t="s">
        <v>1249</v>
      </c>
      <c r="G751" s="49" t="s">
        <v>16</v>
      </c>
      <c r="H751" s="49" t="s">
        <v>1248</v>
      </c>
      <c r="I751" s="49" t="s">
        <v>1249</v>
      </c>
    </row>
    <row r="752" spans="1:12" x14ac:dyDescent="0.35">
      <c r="A752" s="49" t="s">
        <v>33</v>
      </c>
      <c r="B752" s="49">
        <v>36</v>
      </c>
      <c r="C752" s="49">
        <v>520959</v>
      </c>
      <c r="D752" s="49" t="s">
        <v>2917</v>
      </c>
      <c r="E752" s="49" t="s">
        <v>2936</v>
      </c>
      <c r="F752" s="49" t="s">
        <v>2937</v>
      </c>
      <c r="G752" s="49" t="s">
        <v>33</v>
      </c>
      <c r="H752" s="49" t="s">
        <v>2936</v>
      </c>
      <c r="I752" s="49" t="s">
        <v>2937</v>
      </c>
    </row>
    <row r="753" spans="1:12" x14ac:dyDescent="0.35">
      <c r="A753" s="49" t="s">
        <v>13</v>
      </c>
      <c r="B753" s="49">
        <v>38</v>
      </c>
      <c r="C753" s="49">
        <v>520960</v>
      </c>
      <c r="D753" s="49" t="s">
        <v>1011</v>
      </c>
      <c r="E753" s="49" t="s">
        <v>1009</v>
      </c>
      <c r="F753" s="49" t="s">
        <v>1010</v>
      </c>
      <c r="G753" s="49" t="s">
        <v>13</v>
      </c>
      <c r="H753" s="49" t="s">
        <v>1012</v>
      </c>
      <c r="I753" s="49" t="s">
        <v>1013</v>
      </c>
      <c r="J753" s="49" t="s">
        <v>36</v>
      </c>
      <c r="K753" s="49" t="s">
        <v>1033</v>
      </c>
      <c r="L753" s="49" t="s">
        <v>1034</v>
      </c>
    </row>
    <row r="754" spans="1:12" x14ac:dyDescent="0.35">
      <c r="A754" s="49" t="s">
        <v>27</v>
      </c>
      <c r="B754" s="49" t="s">
        <v>2608</v>
      </c>
      <c r="C754" s="49">
        <v>520961</v>
      </c>
      <c r="D754" s="49" t="s">
        <v>1259</v>
      </c>
      <c r="E754" s="49" t="s">
        <v>2639</v>
      </c>
      <c r="F754" s="49" t="s">
        <v>2640</v>
      </c>
      <c r="G754" s="49" t="s">
        <v>27</v>
      </c>
      <c r="H754" s="49" t="s">
        <v>2639</v>
      </c>
      <c r="I754" s="49" t="s">
        <v>2640</v>
      </c>
    </row>
    <row r="755" spans="1:12" x14ac:dyDescent="0.35">
      <c r="A755" s="49" t="s">
        <v>37</v>
      </c>
      <c r="B755" s="49" t="s">
        <v>3086</v>
      </c>
      <c r="C755" s="49">
        <v>520962</v>
      </c>
      <c r="D755" s="49" t="s">
        <v>3091</v>
      </c>
      <c r="E755" s="49" t="s">
        <v>3161</v>
      </c>
      <c r="F755" s="49" t="s">
        <v>3162</v>
      </c>
      <c r="G755" s="49" t="s">
        <v>37</v>
      </c>
      <c r="H755" s="49" t="s">
        <v>3161</v>
      </c>
      <c r="I755" s="49" t="s">
        <v>3162</v>
      </c>
    </row>
    <row r="756" spans="1:12" x14ac:dyDescent="0.35">
      <c r="A756" s="49" t="s">
        <v>38</v>
      </c>
      <c r="B756" s="49">
        <v>51</v>
      </c>
      <c r="C756" s="49">
        <v>520963</v>
      </c>
      <c r="D756" s="49" t="s">
        <v>3283</v>
      </c>
      <c r="E756" s="49" t="s">
        <v>3140</v>
      </c>
      <c r="F756" s="49" t="s">
        <v>3282</v>
      </c>
      <c r="G756" s="49" t="s">
        <v>38</v>
      </c>
      <c r="H756" s="49" t="s">
        <v>3140</v>
      </c>
      <c r="I756" s="49" t="s">
        <v>3282</v>
      </c>
    </row>
    <row r="757" spans="1:12" x14ac:dyDescent="0.35">
      <c r="A757" s="49" t="s">
        <v>18</v>
      </c>
      <c r="B757" s="49" t="s">
        <v>1475</v>
      </c>
      <c r="C757" s="49">
        <v>520965</v>
      </c>
      <c r="D757" s="49" t="s">
        <v>1096</v>
      </c>
      <c r="E757" s="49" t="s">
        <v>1545</v>
      </c>
      <c r="F757" s="49">
        <v>0</v>
      </c>
      <c r="G757" s="49" t="s">
        <v>18</v>
      </c>
      <c r="H757" s="49" t="s">
        <v>1545</v>
      </c>
      <c r="I757" s="49">
        <v>0</v>
      </c>
    </row>
    <row r="758" spans="1:12" x14ac:dyDescent="0.35">
      <c r="A758" s="49" t="s">
        <v>21</v>
      </c>
      <c r="B758" s="49" t="s">
        <v>1984</v>
      </c>
      <c r="C758" s="49">
        <v>520966</v>
      </c>
      <c r="D758" s="49" t="s">
        <v>1986</v>
      </c>
      <c r="E758" s="49" t="s">
        <v>2100</v>
      </c>
      <c r="F758" s="49" t="s">
        <v>2101</v>
      </c>
      <c r="G758" s="49" t="s">
        <v>21</v>
      </c>
      <c r="H758" s="49" t="s">
        <v>2100</v>
      </c>
      <c r="I758" s="49" t="s">
        <v>2101</v>
      </c>
    </row>
    <row r="759" spans="1:12" x14ac:dyDescent="0.35">
      <c r="A759" s="49" t="s">
        <v>40</v>
      </c>
      <c r="B759" s="49" t="s">
        <v>3377</v>
      </c>
      <c r="C759" s="49">
        <v>520968</v>
      </c>
      <c r="D759" s="49" t="s">
        <v>3450</v>
      </c>
      <c r="E759" s="49" t="s">
        <v>2070</v>
      </c>
      <c r="F759" s="49" t="s">
        <v>3513</v>
      </c>
      <c r="G759" s="49" t="s">
        <v>40</v>
      </c>
      <c r="H759" s="49" t="s">
        <v>2070</v>
      </c>
      <c r="I759" s="49" t="s">
        <v>3513</v>
      </c>
    </row>
    <row r="760" spans="1:12" x14ac:dyDescent="0.35">
      <c r="A760" s="49" t="s">
        <v>9</v>
      </c>
      <c r="B760" s="49" t="s">
        <v>301</v>
      </c>
      <c r="C760" s="49">
        <v>520969</v>
      </c>
      <c r="D760" s="49" t="s">
        <v>342</v>
      </c>
      <c r="E760" s="49" t="s">
        <v>341</v>
      </c>
      <c r="F760" s="49">
        <v>412</v>
      </c>
      <c r="G760" s="49" t="s">
        <v>9</v>
      </c>
      <c r="H760" s="49" t="s">
        <v>343</v>
      </c>
      <c r="I760" s="49" t="s">
        <v>344</v>
      </c>
      <c r="J760" s="49" t="s">
        <v>10</v>
      </c>
      <c r="K760" s="49" t="s">
        <v>353</v>
      </c>
      <c r="L760" s="49" t="s">
        <v>354</v>
      </c>
    </row>
    <row r="761" spans="1:12" x14ac:dyDescent="0.35">
      <c r="A761" s="49" t="s">
        <v>12</v>
      </c>
      <c r="B761" s="49">
        <v>77</v>
      </c>
      <c r="C761" s="49">
        <v>520970</v>
      </c>
      <c r="D761" s="49" t="s">
        <v>842</v>
      </c>
      <c r="E761" s="49" t="s">
        <v>840</v>
      </c>
      <c r="F761" s="49" t="s">
        <v>841</v>
      </c>
      <c r="G761" s="49" t="s">
        <v>12</v>
      </c>
      <c r="H761" s="49" t="s">
        <v>840</v>
      </c>
      <c r="I761" s="49" t="s">
        <v>841</v>
      </c>
    </row>
    <row r="762" spans="1:12" x14ac:dyDescent="0.35">
      <c r="A762" s="49" t="s">
        <v>17</v>
      </c>
      <c r="B762" s="49" t="s">
        <v>1356</v>
      </c>
      <c r="C762" s="49">
        <v>520971</v>
      </c>
      <c r="D762" s="49" t="s">
        <v>1392</v>
      </c>
      <c r="E762" s="49" t="s">
        <v>1390</v>
      </c>
      <c r="F762" s="49" t="s">
        <v>1391</v>
      </c>
      <c r="G762" s="49" t="s">
        <v>17</v>
      </c>
      <c r="H762" s="49" t="s">
        <v>1390</v>
      </c>
      <c r="I762" s="49" t="s">
        <v>1391</v>
      </c>
    </row>
    <row r="763" spans="1:12" x14ac:dyDescent="0.35">
      <c r="A763" s="49" t="s">
        <v>8</v>
      </c>
      <c r="B763" s="49" t="s">
        <v>203</v>
      </c>
      <c r="C763" s="49">
        <v>520973</v>
      </c>
      <c r="D763" s="49" t="s">
        <v>248</v>
      </c>
      <c r="E763" s="49" t="s">
        <v>246</v>
      </c>
      <c r="F763" s="49" t="s">
        <v>247</v>
      </c>
      <c r="G763" s="49" t="s">
        <v>8</v>
      </c>
      <c r="H763" s="49" t="s">
        <v>249</v>
      </c>
      <c r="I763" s="49" t="s">
        <v>250</v>
      </c>
      <c r="J763" s="49" t="s">
        <v>9</v>
      </c>
      <c r="K763" s="49" t="s">
        <v>293</v>
      </c>
      <c r="L763" s="49" t="s">
        <v>294</v>
      </c>
    </row>
    <row r="764" spans="1:12" x14ac:dyDescent="0.35">
      <c r="A764" s="49" t="s">
        <v>17</v>
      </c>
      <c r="B764" s="49" t="s">
        <v>1333</v>
      </c>
      <c r="C764" s="49">
        <v>520974</v>
      </c>
      <c r="D764" s="49" t="s">
        <v>248</v>
      </c>
      <c r="E764" s="49" t="s">
        <v>1405</v>
      </c>
      <c r="F764" s="49" t="s">
        <v>1406</v>
      </c>
      <c r="G764" s="49" t="s">
        <v>17</v>
      </c>
      <c r="H764" s="49" t="s">
        <v>1405</v>
      </c>
      <c r="I764" s="49" t="s">
        <v>1406</v>
      </c>
    </row>
    <row r="765" spans="1:12" x14ac:dyDescent="0.35">
      <c r="A765" s="49" t="s">
        <v>6</v>
      </c>
      <c r="B765" s="49" t="s">
        <v>73</v>
      </c>
      <c r="C765" s="49">
        <v>520975</v>
      </c>
      <c r="D765" s="49" t="s">
        <v>106</v>
      </c>
      <c r="E765" s="49" t="s">
        <v>105</v>
      </c>
      <c r="F765" s="49">
        <v>92</v>
      </c>
      <c r="G765" s="49" t="s">
        <v>6</v>
      </c>
      <c r="H765" s="49" t="s">
        <v>105</v>
      </c>
      <c r="I765" s="49">
        <v>92</v>
      </c>
    </row>
    <row r="766" spans="1:12" x14ac:dyDescent="0.35">
      <c r="A766" s="49" t="s">
        <v>41</v>
      </c>
      <c r="B766" s="49" t="s">
        <v>3597</v>
      </c>
      <c r="C766" s="49">
        <v>520977</v>
      </c>
      <c r="D766" s="49" t="s">
        <v>3629</v>
      </c>
      <c r="E766" s="49" t="s">
        <v>3627</v>
      </c>
      <c r="F766" s="49" t="s">
        <v>3628</v>
      </c>
      <c r="G766" s="49" t="s">
        <v>41</v>
      </c>
      <c r="H766" s="49" t="s">
        <v>3627</v>
      </c>
      <c r="I766" s="49" t="s">
        <v>3628</v>
      </c>
    </row>
    <row r="767" spans="1:12" x14ac:dyDescent="0.35">
      <c r="A767" s="49" t="s">
        <v>37</v>
      </c>
      <c r="B767" s="49" t="s">
        <v>3086</v>
      </c>
      <c r="C767" s="49">
        <v>520978</v>
      </c>
      <c r="D767" s="49" t="s">
        <v>3160</v>
      </c>
      <c r="E767" s="49" t="s">
        <v>3159</v>
      </c>
      <c r="F767" s="49">
        <v>0</v>
      </c>
      <c r="G767" s="49" t="s">
        <v>37</v>
      </c>
      <c r="H767" s="49" t="s">
        <v>3159</v>
      </c>
      <c r="I767" s="49">
        <v>0</v>
      </c>
      <c r="J767" s="49" t="s">
        <v>37</v>
      </c>
      <c r="K767" s="49">
        <v>0</v>
      </c>
      <c r="L767" s="49">
        <v>0</v>
      </c>
    </row>
    <row r="768" spans="1:12" x14ac:dyDescent="0.35">
      <c r="A768" s="49" t="s">
        <v>21</v>
      </c>
      <c r="B768" s="49">
        <v>69</v>
      </c>
      <c r="C768" s="49">
        <v>520979</v>
      </c>
      <c r="D768" s="49" t="s">
        <v>2099</v>
      </c>
      <c r="E768" s="49" t="s">
        <v>2097</v>
      </c>
      <c r="F768" s="49" t="s">
        <v>2098</v>
      </c>
      <c r="G768" s="49" t="s">
        <v>21</v>
      </c>
      <c r="H768" s="49" t="s">
        <v>2097</v>
      </c>
      <c r="I768" s="49" t="s">
        <v>2098</v>
      </c>
    </row>
    <row r="769" spans="1:15" x14ac:dyDescent="0.35">
      <c r="A769" s="49" t="s">
        <v>21</v>
      </c>
      <c r="B769" s="49" t="s">
        <v>1990</v>
      </c>
      <c r="C769" s="49">
        <v>520980</v>
      </c>
      <c r="D769" s="49" t="s">
        <v>2126</v>
      </c>
      <c r="E769" s="49" t="s">
        <v>2125</v>
      </c>
      <c r="F769" s="49">
        <v>0</v>
      </c>
      <c r="G769" s="49" t="s">
        <v>21</v>
      </c>
      <c r="H769" s="49" t="s">
        <v>2125</v>
      </c>
      <c r="I769" s="49">
        <v>0</v>
      </c>
    </row>
    <row r="770" spans="1:15" x14ac:dyDescent="0.35">
      <c r="A770" s="49" t="s">
        <v>21</v>
      </c>
      <c r="B770" s="49" t="s">
        <v>2086</v>
      </c>
      <c r="C770" s="49">
        <v>520983</v>
      </c>
      <c r="D770" s="49" t="s">
        <v>2094</v>
      </c>
      <c r="E770" s="49">
        <v>240</v>
      </c>
      <c r="F770" s="49">
        <v>1154</v>
      </c>
      <c r="G770" s="49" t="s">
        <v>21</v>
      </c>
      <c r="H770" s="49">
        <v>240</v>
      </c>
      <c r="I770" s="49">
        <v>1154</v>
      </c>
    </row>
    <row r="771" spans="1:15" x14ac:dyDescent="0.35">
      <c r="A771" s="49" t="s">
        <v>34</v>
      </c>
      <c r="B771" s="49" t="s">
        <v>2938</v>
      </c>
      <c r="C771" s="49">
        <v>520984</v>
      </c>
      <c r="D771" s="49" t="s">
        <v>2996</v>
      </c>
      <c r="E771" s="49" t="s">
        <v>2995</v>
      </c>
      <c r="F771" s="49">
        <v>0</v>
      </c>
      <c r="G771" s="49" t="s">
        <v>34</v>
      </c>
      <c r="H771" s="49" t="s">
        <v>2995</v>
      </c>
      <c r="I771" s="49">
        <v>0</v>
      </c>
    </row>
    <row r="772" spans="1:15" x14ac:dyDescent="0.35">
      <c r="A772" s="49" t="s">
        <v>42</v>
      </c>
      <c r="B772" s="49" t="s">
        <v>3653</v>
      </c>
      <c r="C772" s="49">
        <v>520985</v>
      </c>
      <c r="D772" s="49" t="s">
        <v>3669</v>
      </c>
      <c r="E772" s="49" t="s">
        <v>858</v>
      </c>
      <c r="F772" s="49">
        <v>0</v>
      </c>
      <c r="G772" s="49" t="s">
        <v>42</v>
      </c>
      <c r="H772" s="49" t="s">
        <v>858</v>
      </c>
      <c r="I772" s="49">
        <v>0</v>
      </c>
    </row>
    <row r="773" spans="1:15" x14ac:dyDescent="0.35">
      <c r="A773" s="49" t="s">
        <v>38</v>
      </c>
      <c r="B773" s="49">
        <v>51</v>
      </c>
      <c r="C773" s="49">
        <v>520986</v>
      </c>
      <c r="D773" s="49" t="s">
        <v>2213</v>
      </c>
      <c r="E773" s="49" t="s">
        <v>3262</v>
      </c>
      <c r="F773" s="49" t="s">
        <v>3263</v>
      </c>
      <c r="G773" s="49" t="s">
        <v>38</v>
      </c>
      <c r="H773" s="49" t="s">
        <v>3262</v>
      </c>
      <c r="I773" s="49" t="s">
        <v>3263</v>
      </c>
    </row>
    <row r="774" spans="1:15" x14ac:dyDescent="0.35">
      <c r="A774" s="49" t="s">
        <v>6</v>
      </c>
      <c r="B774" s="49">
        <v>59</v>
      </c>
      <c r="C774" s="49">
        <v>520988</v>
      </c>
      <c r="D774" s="49" t="s">
        <v>109</v>
      </c>
      <c r="E774" s="49" t="s">
        <v>115</v>
      </c>
      <c r="F774" s="49">
        <v>0</v>
      </c>
      <c r="G774" s="49" t="s">
        <v>6</v>
      </c>
      <c r="H774" s="49" t="s">
        <v>115</v>
      </c>
      <c r="I774" s="49">
        <v>0</v>
      </c>
    </row>
    <row r="775" spans="1:15" x14ac:dyDescent="0.35">
      <c r="A775" s="49" t="s">
        <v>10</v>
      </c>
      <c r="B775" s="49" t="s">
        <v>366</v>
      </c>
      <c r="C775" s="49">
        <v>520989</v>
      </c>
      <c r="D775" s="49" t="s">
        <v>499</v>
      </c>
      <c r="E775" s="49" t="s">
        <v>497</v>
      </c>
      <c r="F775" s="49" t="s">
        <v>498</v>
      </c>
      <c r="G775" s="49" t="s">
        <v>10</v>
      </c>
      <c r="H775" s="49" t="s">
        <v>497</v>
      </c>
      <c r="I775" s="49" t="s">
        <v>498</v>
      </c>
    </row>
    <row r="776" spans="1:15" x14ac:dyDescent="0.35">
      <c r="A776" s="49" t="s">
        <v>15</v>
      </c>
      <c r="B776" s="49" t="s">
        <v>1109</v>
      </c>
      <c r="C776" s="49">
        <v>520991</v>
      </c>
      <c r="D776" s="49" t="s">
        <v>1134</v>
      </c>
      <c r="E776" s="49" t="s">
        <v>1132</v>
      </c>
      <c r="F776" s="49" t="s">
        <v>1133</v>
      </c>
      <c r="G776" s="49" t="s">
        <v>15</v>
      </c>
      <c r="H776" s="49" t="s">
        <v>1132</v>
      </c>
      <c r="I776" s="49" t="s">
        <v>1133</v>
      </c>
    </row>
    <row r="777" spans="1:15" x14ac:dyDescent="0.35">
      <c r="A777" s="49" t="s">
        <v>1552</v>
      </c>
      <c r="B777" s="49">
        <v>99</v>
      </c>
      <c r="C777" s="49">
        <v>520993</v>
      </c>
      <c r="D777" s="49" t="s">
        <v>1568</v>
      </c>
      <c r="E777" s="49">
        <v>20</v>
      </c>
      <c r="F777" s="49">
        <v>0</v>
      </c>
      <c r="G777" s="49" t="s">
        <v>1552</v>
      </c>
      <c r="H777" s="49">
        <v>20</v>
      </c>
      <c r="I777" s="49">
        <v>0</v>
      </c>
    </row>
    <row r="778" spans="1:15" x14ac:dyDescent="0.35">
      <c r="A778" s="49" t="s">
        <v>29</v>
      </c>
      <c r="B778" s="49">
        <v>46</v>
      </c>
      <c r="C778" s="49">
        <v>520994</v>
      </c>
      <c r="D778" s="49" t="s">
        <v>2737</v>
      </c>
      <c r="E778" s="49" t="s">
        <v>2735</v>
      </c>
      <c r="F778" s="49" t="s">
        <v>2736</v>
      </c>
      <c r="G778" s="49" t="s">
        <v>29</v>
      </c>
      <c r="H778" s="49" t="s">
        <v>2735</v>
      </c>
      <c r="I778" s="49" t="s">
        <v>2736</v>
      </c>
    </row>
    <row r="779" spans="1:15" x14ac:dyDescent="0.35">
      <c r="A779" s="49" t="s">
        <v>11</v>
      </c>
      <c r="B779" s="49" t="s">
        <v>589</v>
      </c>
      <c r="C779" s="49">
        <v>520995</v>
      </c>
      <c r="D779" s="49" t="s">
        <v>600</v>
      </c>
      <c r="E779" s="49" t="s">
        <v>631</v>
      </c>
      <c r="F779" s="49" t="s">
        <v>632</v>
      </c>
      <c r="G779" s="49" t="s">
        <v>11</v>
      </c>
      <c r="H779" s="49" t="s">
        <v>631</v>
      </c>
      <c r="I779" s="49" t="s">
        <v>632</v>
      </c>
    </row>
    <row r="780" spans="1:15" x14ac:dyDescent="0.35">
      <c r="A780" s="49" t="s">
        <v>42</v>
      </c>
      <c r="B780" s="49" t="s">
        <v>3655</v>
      </c>
      <c r="C780" s="49">
        <v>520996</v>
      </c>
      <c r="D780" s="49" t="s">
        <v>1131</v>
      </c>
      <c r="E780" s="49" t="s">
        <v>3722</v>
      </c>
      <c r="F780" s="49" t="s">
        <v>3723</v>
      </c>
      <c r="G780" s="49" t="s">
        <v>42</v>
      </c>
      <c r="H780" s="49" t="s">
        <v>3722</v>
      </c>
      <c r="I780" s="49" t="s">
        <v>3723</v>
      </c>
    </row>
    <row r="781" spans="1:15" x14ac:dyDescent="0.35">
      <c r="A781" s="49" t="s">
        <v>15</v>
      </c>
      <c r="B781" s="49" t="s">
        <v>1079</v>
      </c>
      <c r="C781" s="49">
        <v>520997</v>
      </c>
      <c r="D781" s="49" t="s">
        <v>1131</v>
      </c>
      <c r="E781" s="49" t="s">
        <v>1129</v>
      </c>
      <c r="F781" s="49" t="s">
        <v>1130</v>
      </c>
      <c r="G781" s="49" t="s">
        <v>15</v>
      </c>
      <c r="H781" s="49">
        <v>114</v>
      </c>
      <c r="I781" s="49">
        <v>183</v>
      </c>
      <c r="J781" s="49" t="s">
        <v>18</v>
      </c>
      <c r="K781" s="49" t="s">
        <v>1179</v>
      </c>
      <c r="L781" s="49" t="s">
        <v>1180</v>
      </c>
      <c r="M781" s="49" t="s">
        <v>41</v>
      </c>
      <c r="N781" s="49">
        <v>0</v>
      </c>
      <c r="O781" s="49" t="s">
        <v>1198</v>
      </c>
    </row>
    <row r="782" spans="1:15" x14ac:dyDescent="0.35">
      <c r="A782" s="49" t="s">
        <v>12</v>
      </c>
      <c r="B782" s="49">
        <v>74</v>
      </c>
      <c r="C782" s="49">
        <v>520998</v>
      </c>
      <c r="D782" s="49" t="s">
        <v>852</v>
      </c>
      <c r="E782" s="49" t="s">
        <v>851</v>
      </c>
      <c r="F782" s="49" t="s">
        <v>61</v>
      </c>
      <c r="G782" s="49" t="s">
        <v>12</v>
      </c>
      <c r="H782" s="49" t="s">
        <v>851</v>
      </c>
      <c r="I782" s="49" t="s">
        <v>61</v>
      </c>
    </row>
    <row r="783" spans="1:15" x14ac:dyDescent="0.35">
      <c r="A783" s="49" t="s">
        <v>20</v>
      </c>
      <c r="B783" s="49" t="s">
        <v>1790</v>
      </c>
      <c r="C783" s="49">
        <v>520999</v>
      </c>
      <c r="D783" s="49" t="s">
        <v>1817</v>
      </c>
      <c r="E783" s="49" t="s">
        <v>1815</v>
      </c>
      <c r="F783" s="49" t="s">
        <v>1816</v>
      </c>
      <c r="G783" s="49" t="s">
        <v>20</v>
      </c>
      <c r="H783" s="49" t="s">
        <v>1815</v>
      </c>
      <c r="I783" s="49" t="s">
        <v>1816</v>
      </c>
    </row>
    <row r="784" spans="1:15" x14ac:dyDescent="0.35">
      <c r="A784" s="49" t="s">
        <v>17</v>
      </c>
      <c r="B784" s="49" t="s">
        <v>1336</v>
      </c>
      <c r="C784" s="49">
        <v>521000</v>
      </c>
      <c r="D784" s="49" t="s">
        <v>1361</v>
      </c>
      <c r="E784" s="49" t="s">
        <v>1403</v>
      </c>
      <c r="F784" s="49" t="s">
        <v>1404</v>
      </c>
      <c r="G784" s="49" t="s">
        <v>17</v>
      </c>
      <c r="H784" s="49" t="s">
        <v>1403</v>
      </c>
      <c r="I784" s="49" t="s">
        <v>1404</v>
      </c>
    </row>
    <row r="785" spans="1:15" x14ac:dyDescent="0.35">
      <c r="A785" s="49" t="s">
        <v>15</v>
      </c>
      <c r="B785" s="49" t="s">
        <v>1074</v>
      </c>
      <c r="C785" s="49">
        <v>521001</v>
      </c>
      <c r="D785" s="49" t="s">
        <v>1128</v>
      </c>
      <c r="E785" s="49" t="s">
        <v>1126</v>
      </c>
      <c r="F785" s="49" t="s">
        <v>1127</v>
      </c>
      <c r="G785" s="49" t="s">
        <v>15</v>
      </c>
      <c r="H785" s="49">
        <v>198</v>
      </c>
      <c r="I785" s="49">
        <v>0</v>
      </c>
      <c r="J785" s="49" t="s">
        <v>35</v>
      </c>
      <c r="K785" s="49" t="s">
        <v>1187</v>
      </c>
      <c r="L785" s="49" t="s">
        <v>1127</v>
      </c>
    </row>
    <row r="786" spans="1:15" x14ac:dyDescent="0.35">
      <c r="A786" s="49" t="s">
        <v>28</v>
      </c>
      <c r="B786" s="49">
        <v>34</v>
      </c>
      <c r="C786" s="49">
        <v>521002</v>
      </c>
      <c r="D786" s="49" t="s">
        <v>2691</v>
      </c>
      <c r="E786" s="49" t="s">
        <v>2689</v>
      </c>
      <c r="F786" s="49" t="s">
        <v>2690</v>
      </c>
      <c r="G786" s="49" t="s">
        <v>27</v>
      </c>
      <c r="H786" s="49">
        <v>16</v>
      </c>
      <c r="I786" s="49" t="s">
        <v>2692</v>
      </c>
      <c r="J786" s="49" t="s">
        <v>28</v>
      </c>
      <c r="K786" s="49" t="s">
        <v>2706</v>
      </c>
      <c r="L786" s="49" t="s">
        <v>2707</v>
      </c>
      <c r="M786" s="49" t="s">
        <v>29</v>
      </c>
      <c r="N786" s="49" t="s">
        <v>2714</v>
      </c>
      <c r="O786" s="49" t="s">
        <v>2715</v>
      </c>
    </row>
    <row r="787" spans="1:15" x14ac:dyDescent="0.35">
      <c r="A787" s="49" t="s">
        <v>39</v>
      </c>
      <c r="B787" s="49" t="s">
        <v>3303</v>
      </c>
      <c r="C787" s="49">
        <v>521003</v>
      </c>
      <c r="D787" s="49" t="s">
        <v>3340</v>
      </c>
      <c r="E787" s="49" t="s">
        <v>3338</v>
      </c>
      <c r="F787" s="49" t="s">
        <v>3339</v>
      </c>
      <c r="G787" s="49" t="s">
        <v>39</v>
      </c>
      <c r="H787" s="49" t="s">
        <v>3338</v>
      </c>
      <c r="I787" s="49" t="s">
        <v>3339</v>
      </c>
    </row>
    <row r="788" spans="1:15" x14ac:dyDescent="0.35">
      <c r="A788" s="49" t="s">
        <v>3795</v>
      </c>
      <c r="B788" s="49" t="s">
        <v>3804</v>
      </c>
      <c r="C788" s="49">
        <v>521004</v>
      </c>
      <c r="D788" s="49" t="s">
        <v>3813</v>
      </c>
      <c r="E788" s="49" t="s">
        <v>3812</v>
      </c>
      <c r="F788" s="49">
        <v>20</v>
      </c>
      <c r="G788" s="49" t="s">
        <v>3795</v>
      </c>
      <c r="H788" s="49" t="s">
        <v>3812</v>
      </c>
      <c r="I788" s="49">
        <v>20</v>
      </c>
    </row>
    <row r="789" spans="1:15" x14ac:dyDescent="0.35">
      <c r="A789" s="49" t="s">
        <v>7</v>
      </c>
      <c r="B789" s="49">
        <v>64</v>
      </c>
      <c r="C789" s="49">
        <v>521005</v>
      </c>
      <c r="D789" s="49" t="s">
        <v>181</v>
      </c>
      <c r="E789" s="49" t="s">
        <v>179</v>
      </c>
      <c r="F789" s="49" t="s">
        <v>180</v>
      </c>
      <c r="G789" s="49" t="s">
        <v>6</v>
      </c>
      <c r="H789" s="49" t="s">
        <v>182</v>
      </c>
      <c r="I789" s="49" t="s">
        <v>180</v>
      </c>
      <c r="J789" s="49" t="s">
        <v>7</v>
      </c>
      <c r="K789" s="49" t="s">
        <v>197</v>
      </c>
      <c r="L789" s="49">
        <v>0</v>
      </c>
    </row>
    <row r="790" spans="1:15" x14ac:dyDescent="0.35">
      <c r="A790" s="49" t="s">
        <v>31</v>
      </c>
      <c r="B790" s="49" t="s">
        <v>2771</v>
      </c>
      <c r="C790" s="49">
        <v>521006</v>
      </c>
      <c r="D790" s="49" t="s">
        <v>2774</v>
      </c>
      <c r="E790" s="49" t="s">
        <v>2772</v>
      </c>
      <c r="F790" s="49" t="s">
        <v>2773</v>
      </c>
      <c r="G790" s="49" t="s">
        <v>31</v>
      </c>
      <c r="H790" s="49" t="s">
        <v>2772</v>
      </c>
      <c r="I790" s="49" t="s">
        <v>2773</v>
      </c>
    </row>
    <row r="791" spans="1:15" x14ac:dyDescent="0.35">
      <c r="A791" s="49" t="s">
        <v>37</v>
      </c>
      <c r="B791" s="49">
        <v>54</v>
      </c>
      <c r="C791" s="49">
        <v>521008</v>
      </c>
      <c r="D791" s="49" t="s">
        <v>3222</v>
      </c>
      <c r="E791" s="49" t="s">
        <v>3220</v>
      </c>
      <c r="F791" s="49" t="s">
        <v>3221</v>
      </c>
      <c r="G791" s="49" t="s">
        <v>37</v>
      </c>
      <c r="H791" s="49" t="s">
        <v>3220</v>
      </c>
      <c r="I791" s="49" t="s">
        <v>3221</v>
      </c>
    </row>
    <row r="792" spans="1:15" x14ac:dyDescent="0.35">
      <c r="A792" s="49" t="s">
        <v>21</v>
      </c>
      <c r="B792" s="49" t="s">
        <v>1929</v>
      </c>
      <c r="C792" s="49">
        <v>521010</v>
      </c>
      <c r="D792" s="49" t="s">
        <v>2093</v>
      </c>
      <c r="E792" s="49" t="s">
        <v>2092</v>
      </c>
      <c r="F792" s="49">
        <v>455</v>
      </c>
      <c r="G792" s="49" t="s">
        <v>21</v>
      </c>
      <c r="H792" s="49" t="s">
        <v>2092</v>
      </c>
      <c r="I792" s="49">
        <v>455</v>
      </c>
    </row>
    <row r="793" spans="1:15" x14ac:dyDescent="0.35">
      <c r="A793" s="49" t="s">
        <v>15</v>
      </c>
      <c r="B793" s="49" t="s">
        <v>1074</v>
      </c>
      <c r="C793" s="49">
        <v>521011</v>
      </c>
      <c r="D793" s="49" t="s">
        <v>1125</v>
      </c>
      <c r="E793" s="49" t="s">
        <v>434</v>
      </c>
      <c r="F793" s="49" t="s">
        <v>1124</v>
      </c>
      <c r="G793" s="49" t="s">
        <v>15</v>
      </c>
      <c r="H793" s="49" t="s">
        <v>434</v>
      </c>
      <c r="I793" s="49" t="s">
        <v>1124</v>
      </c>
    </row>
    <row r="794" spans="1:15" x14ac:dyDescent="0.35">
      <c r="A794" s="49" t="s">
        <v>33</v>
      </c>
      <c r="B794" s="49">
        <v>36</v>
      </c>
      <c r="C794" s="49">
        <v>521012</v>
      </c>
      <c r="D794" s="49" t="s">
        <v>2926</v>
      </c>
      <c r="E794" s="49" t="s">
        <v>2927</v>
      </c>
      <c r="F794" s="49" t="s">
        <v>2928</v>
      </c>
      <c r="G794" s="49" t="s">
        <v>33</v>
      </c>
      <c r="H794" s="49" t="s">
        <v>2929</v>
      </c>
      <c r="I794" s="49" t="s">
        <v>2930</v>
      </c>
      <c r="J794" s="49" t="s">
        <v>41</v>
      </c>
      <c r="K794" s="49" t="s">
        <v>2976</v>
      </c>
      <c r="L794" s="49" t="s">
        <v>2977</v>
      </c>
    </row>
    <row r="795" spans="1:15" x14ac:dyDescent="0.35">
      <c r="A795" s="49" t="s">
        <v>12</v>
      </c>
      <c r="B795" s="49">
        <v>76</v>
      </c>
      <c r="C795" s="49">
        <v>521013</v>
      </c>
      <c r="D795" s="49" t="s">
        <v>688</v>
      </c>
      <c r="E795" s="49" t="s">
        <v>833</v>
      </c>
      <c r="F795" s="49" t="s">
        <v>834</v>
      </c>
      <c r="G795" s="49" t="s">
        <v>12</v>
      </c>
      <c r="H795" s="49" t="s">
        <v>833</v>
      </c>
      <c r="I795" s="49" t="s">
        <v>834</v>
      </c>
    </row>
    <row r="796" spans="1:15" x14ac:dyDescent="0.35">
      <c r="A796" s="49" t="s">
        <v>21</v>
      </c>
      <c r="B796" s="49" t="s">
        <v>2047</v>
      </c>
      <c r="C796" s="49">
        <v>521014</v>
      </c>
      <c r="D796" s="49" t="s">
        <v>2050</v>
      </c>
      <c r="E796" s="49">
        <v>1</v>
      </c>
      <c r="F796" s="49" t="s">
        <v>2124</v>
      </c>
      <c r="G796" s="49" t="s">
        <v>21</v>
      </c>
      <c r="H796" s="49">
        <v>1</v>
      </c>
      <c r="I796" s="49" t="s">
        <v>2124</v>
      </c>
    </row>
    <row r="797" spans="1:15" x14ac:dyDescent="0.35">
      <c r="A797" s="49" t="s">
        <v>15</v>
      </c>
      <c r="B797" s="49" t="s">
        <v>1109</v>
      </c>
      <c r="C797" s="49">
        <v>521015</v>
      </c>
      <c r="D797" s="49" t="s">
        <v>1112</v>
      </c>
      <c r="E797" s="49" t="s">
        <v>1110</v>
      </c>
      <c r="F797" s="49" t="s">
        <v>1111</v>
      </c>
      <c r="G797" s="49" t="s">
        <v>15</v>
      </c>
      <c r="H797" s="49" t="s">
        <v>1113</v>
      </c>
      <c r="I797" s="49" t="s">
        <v>1114</v>
      </c>
      <c r="J797" s="49" t="s">
        <v>35</v>
      </c>
      <c r="K797" s="49" t="s">
        <v>1185</v>
      </c>
      <c r="L797" s="49" t="s">
        <v>1186</v>
      </c>
    </row>
    <row r="798" spans="1:15" x14ac:dyDescent="0.35">
      <c r="A798" s="49" t="s">
        <v>42</v>
      </c>
      <c r="B798" s="49" t="s">
        <v>3653</v>
      </c>
      <c r="C798" s="49">
        <v>521017</v>
      </c>
      <c r="D798" s="49" t="s">
        <v>3649</v>
      </c>
      <c r="E798" s="49" t="s">
        <v>3720</v>
      </c>
      <c r="F798" s="49" t="s">
        <v>3721</v>
      </c>
      <c r="G798" s="49" t="s">
        <v>42</v>
      </c>
      <c r="H798" s="49" t="s">
        <v>3720</v>
      </c>
      <c r="I798" s="49" t="s">
        <v>3721</v>
      </c>
    </row>
    <row r="799" spans="1:15" x14ac:dyDescent="0.35">
      <c r="A799" s="49" t="s">
        <v>40</v>
      </c>
      <c r="B799" s="49" t="s">
        <v>3487</v>
      </c>
      <c r="C799" s="49">
        <v>521019</v>
      </c>
      <c r="D799" s="49" t="s">
        <v>3440</v>
      </c>
      <c r="E799" s="49" t="s">
        <v>3488</v>
      </c>
      <c r="F799" s="49" t="s">
        <v>3489</v>
      </c>
      <c r="G799" s="49" t="s">
        <v>40</v>
      </c>
      <c r="H799" s="49" t="s">
        <v>3488</v>
      </c>
      <c r="I799" s="49" t="s">
        <v>3489</v>
      </c>
    </row>
    <row r="800" spans="1:15" x14ac:dyDescent="0.35">
      <c r="A800" s="49" t="s">
        <v>35</v>
      </c>
      <c r="B800" s="49" t="s">
        <v>2984</v>
      </c>
      <c r="C800" s="49">
        <v>521020</v>
      </c>
      <c r="D800" s="49" t="s">
        <v>1621</v>
      </c>
      <c r="E800" s="49" t="s">
        <v>1793</v>
      </c>
      <c r="F800" s="49" t="s">
        <v>3045</v>
      </c>
      <c r="G800" s="49" t="s">
        <v>35</v>
      </c>
      <c r="H800" s="49" t="s">
        <v>1793</v>
      </c>
      <c r="I800" s="49" t="s">
        <v>3045</v>
      </c>
    </row>
    <row r="801" spans="1:9" x14ac:dyDescent="0.35">
      <c r="A801" s="49" t="s">
        <v>17</v>
      </c>
      <c r="B801" s="49" t="s">
        <v>1339</v>
      </c>
      <c r="C801" s="49">
        <v>521021</v>
      </c>
      <c r="D801" s="49" t="s">
        <v>1385</v>
      </c>
      <c r="E801" s="49" t="s">
        <v>1384</v>
      </c>
      <c r="F801" s="49">
        <v>0</v>
      </c>
      <c r="G801" s="49" t="s">
        <v>17</v>
      </c>
      <c r="H801" s="49" t="s">
        <v>1384</v>
      </c>
      <c r="I801" s="49">
        <v>0</v>
      </c>
    </row>
    <row r="802" spans="1:9" x14ac:dyDescent="0.35">
      <c r="A802" s="49" t="s">
        <v>21</v>
      </c>
      <c r="B802" s="49" t="s">
        <v>2086</v>
      </c>
      <c r="C802" s="49">
        <v>521022</v>
      </c>
      <c r="D802" s="49" t="s">
        <v>2088</v>
      </c>
      <c r="E802" s="49" t="s">
        <v>2087</v>
      </c>
      <c r="F802" s="49">
        <v>0</v>
      </c>
      <c r="G802" s="49" t="s">
        <v>21</v>
      </c>
      <c r="H802" s="49" t="s">
        <v>2087</v>
      </c>
      <c r="I802" s="49">
        <v>0</v>
      </c>
    </row>
    <row r="803" spans="1:9" x14ac:dyDescent="0.35">
      <c r="A803" s="49" t="s">
        <v>12</v>
      </c>
      <c r="B803" s="49" t="s">
        <v>677</v>
      </c>
      <c r="C803" s="49">
        <v>521023</v>
      </c>
      <c r="D803" s="49" t="s">
        <v>847</v>
      </c>
      <c r="E803" s="49">
        <v>191</v>
      </c>
      <c r="F803" s="49">
        <v>0</v>
      </c>
      <c r="G803" s="49" t="s">
        <v>12</v>
      </c>
      <c r="H803" s="49">
        <v>191</v>
      </c>
      <c r="I803" s="49">
        <v>0</v>
      </c>
    </row>
    <row r="804" spans="1:9" x14ac:dyDescent="0.35">
      <c r="A804" s="49" t="s">
        <v>41</v>
      </c>
      <c r="B804" s="49" t="s">
        <v>3584</v>
      </c>
      <c r="C804" s="49">
        <v>521024</v>
      </c>
      <c r="D804" s="49" t="s">
        <v>3626</v>
      </c>
      <c r="E804" s="49" t="s">
        <v>3624</v>
      </c>
      <c r="F804" s="49" t="s">
        <v>3625</v>
      </c>
      <c r="G804" s="49" t="s">
        <v>41</v>
      </c>
      <c r="H804" s="49" t="s">
        <v>3624</v>
      </c>
      <c r="I804" s="49" t="s">
        <v>3625</v>
      </c>
    </row>
    <row r="805" spans="1:9" x14ac:dyDescent="0.35">
      <c r="A805" s="49" t="s">
        <v>6</v>
      </c>
      <c r="B805" s="49" t="s">
        <v>102</v>
      </c>
      <c r="C805" s="49">
        <v>521025</v>
      </c>
      <c r="D805" s="49" t="s">
        <v>79</v>
      </c>
      <c r="E805" s="49" t="s">
        <v>103</v>
      </c>
      <c r="F805" s="49" t="s">
        <v>104</v>
      </c>
      <c r="G805" s="49" t="s">
        <v>6</v>
      </c>
      <c r="H805" s="49" t="s">
        <v>103</v>
      </c>
      <c r="I805" s="49" t="s">
        <v>104</v>
      </c>
    </row>
    <row r="806" spans="1:9" x14ac:dyDescent="0.35">
      <c r="A806" s="49" t="s">
        <v>36</v>
      </c>
      <c r="B806" s="49">
        <v>37</v>
      </c>
      <c r="C806" s="49">
        <v>521026</v>
      </c>
      <c r="D806" s="49" t="s">
        <v>3066</v>
      </c>
      <c r="E806" s="49" t="s">
        <v>3084</v>
      </c>
      <c r="F806" s="49">
        <v>54</v>
      </c>
      <c r="G806" s="49" t="s">
        <v>36</v>
      </c>
      <c r="H806" s="49" t="s">
        <v>3084</v>
      </c>
      <c r="I806" s="49">
        <v>54</v>
      </c>
    </row>
    <row r="807" spans="1:9" x14ac:dyDescent="0.35">
      <c r="A807" s="49" t="s">
        <v>34</v>
      </c>
      <c r="B807" s="49" t="s">
        <v>2938</v>
      </c>
      <c r="C807" s="49">
        <v>521027</v>
      </c>
      <c r="D807" s="49" t="s">
        <v>2947</v>
      </c>
      <c r="E807" s="49" t="s">
        <v>2945</v>
      </c>
      <c r="F807" s="49" t="s">
        <v>2946</v>
      </c>
      <c r="G807" s="49" t="s">
        <v>34</v>
      </c>
      <c r="H807" s="49" t="s">
        <v>2945</v>
      </c>
      <c r="I807" s="49" t="s">
        <v>2946</v>
      </c>
    </row>
    <row r="808" spans="1:9" x14ac:dyDescent="0.35">
      <c r="A808" s="49" t="s">
        <v>7</v>
      </c>
      <c r="B808" s="49">
        <v>58</v>
      </c>
      <c r="C808" s="49">
        <v>521030</v>
      </c>
      <c r="D808" s="49" t="s">
        <v>185</v>
      </c>
      <c r="E808" s="49" t="s">
        <v>184</v>
      </c>
      <c r="F808" s="49">
        <v>0</v>
      </c>
      <c r="G808" s="49" t="s">
        <v>7</v>
      </c>
      <c r="H808" s="49" t="s">
        <v>184</v>
      </c>
      <c r="I808" s="49">
        <v>0</v>
      </c>
    </row>
    <row r="809" spans="1:9" x14ac:dyDescent="0.35">
      <c r="A809" s="49" t="s">
        <v>12</v>
      </c>
      <c r="B809" s="49" t="s">
        <v>677</v>
      </c>
      <c r="C809" s="49">
        <v>521031</v>
      </c>
      <c r="D809" s="49" t="s">
        <v>846</v>
      </c>
      <c r="E809" s="49" t="s">
        <v>845</v>
      </c>
      <c r="F809" s="49" t="s">
        <v>559</v>
      </c>
      <c r="G809" s="49" t="s">
        <v>12</v>
      </c>
      <c r="H809" s="49" t="s">
        <v>845</v>
      </c>
      <c r="I809" s="49" t="s">
        <v>559</v>
      </c>
    </row>
    <row r="810" spans="1:9" x14ac:dyDescent="0.35">
      <c r="A810" s="49" t="s">
        <v>29</v>
      </c>
      <c r="B810" s="49" t="s">
        <v>2730</v>
      </c>
      <c r="C810" s="49">
        <v>521032</v>
      </c>
      <c r="D810" s="49" t="s">
        <v>2734</v>
      </c>
      <c r="E810" s="49" t="s">
        <v>2733</v>
      </c>
      <c r="F810" s="49">
        <v>0</v>
      </c>
      <c r="G810" s="49" t="s">
        <v>29</v>
      </c>
      <c r="H810" s="49" t="s">
        <v>2733</v>
      </c>
      <c r="I810" s="49">
        <v>0</v>
      </c>
    </row>
    <row r="811" spans="1:9" x14ac:dyDescent="0.35">
      <c r="A811" s="49" t="s">
        <v>1552</v>
      </c>
      <c r="B811" s="49">
        <v>99</v>
      </c>
      <c r="C811" s="49">
        <v>521033</v>
      </c>
      <c r="D811" s="49" t="s">
        <v>1567</v>
      </c>
      <c r="E811" s="49">
        <v>106</v>
      </c>
      <c r="F811" s="49">
        <v>0</v>
      </c>
      <c r="G811" s="49" t="s">
        <v>1552</v>
      </c>
      <c r="H811" s="49">
        <v>106</v>
      </c>
      <c r="I811" s="49">
        <v>0</v>
      </c>
    </row>
    <row r="812" spans="1:9" x14ac:dyDescent="0.35">
      <c r="A812" s="49" t="s">
        <v>10</v>
      </c>
      <c r="B812" s="49" t="s">
        <v>383</v>
      </c>
      <c r="C812" s="49">
        <v>521034</v>
      </c>
      <c r="D812" s="49" t="s">
        <v>382</v>
      </c>
      <c r="E812" s="49" t="s">
        <v>495</v>
      </c>
      <c r="F812" s="49" t="s">
        <v>496</v>
      </c>
      <c r="G812" s="49" t="s">
        <v>10</v>
      </c>
      <c r="H812" s="49" t="s">
        <v>495</v>
      </c>
      <c r="I812" s="49" t="s">
        <v>496</v>
      </c>
    </row>
    <row r="813" spans="1:9" x14ac:dyDescent="0.35">
      <c r="A813" s="49" t="s">
        <v>20</v>
      </c>
      <c r="B813" s="49" t="s">
        <v>1790</v>
      </c>
      <c r="C813" s="49">
        <v>521035</v>
      </c>
      <c r="D813" s="49" t="s">
        <v>1758</v>
      </c>
      <c r="E813" s="49" t="s">
        <v>1793</v>
      </c>
      <c r="F813" s="49" t="s">
        <v>1794</v>
      </c>
      <c r="G813" s="49" t="s">
        <v>20</v>
      </c>
      <c r="H813" s="49" t="s">
        <v>1793</v>
      </c>
      <c r="I813" s="49" t="s">
        <v>1794</v>
      </c>
    </row>
    <row r="814" spans="1:9" x14ac:dyDescent="0.35">
      <c r="A814" s="49" t="s">
        <v>12</v>
      </c>
      <c r="B814" s="49" t="s">
        <v>708</v>
      </c>
      <c r="C814" s="49">
        <v>521036</v>
      </c>
      <c r="D814" s="49" t="s">
        <v>832</v>
      </c>
      <c r="E814" s="49" t="s">
        <v>831</v>
      </c>
      <c r="F814" s="49">
        <v>0</v>
      </c>
      <c r="G814" s="49" t="s">
        <v>12</v>
      </c>
      <c r="H814" s="49" t="s">
        <v>831</v>
      </c>
      <c r="I814" s="49">
        <v>0</v>
      </c>
    </row>
    <row r="815" spans="1:9" x14ac:dyDescent="0.35">
      <c r="A815" s="49" t="s">
        <v>13</v>
      </c>
      <c r="B815" s="49">
        <v>41</v>
      </c>
      <c r="C815" s="49">
        <v>521037</v>
      </c>
      <c r="D815" s="49" t="s">
        <v>996</v>
      </c>
      <c r="E815" s="49" t="s">
        <v>994</v>
      </c>
      <c r="F815" s="49" t="s">
        <v>995</v>
      </c>
      <c r="G815" s="49" t="s">
        <v>13</v>
      </c>
      <c r="H815" s="49" t="s">
        <v>994</v>
      </c>
      <c r="I815" s="49" t="s">
        <v>995</v>
      </c>
    </row>
    <row r="816" spans="1:9" x14ac:dyDescent="0.35">
      <c r="A816" s="49" t="s">
        <v>12</v>
      </c>
      <c r="B816" s="49" t="s">
        <v>768</v>
      </c>
      <c r="C816" s="49">
        <v>521038</v>
      </c>
      <c r="D816" s="49" t="s">
        <v>830</v>
      </c>
      <c r="E816" s="49" t="s">
        <v>829</v>
      </c>
      <c r="F816" s="49">
        <v>0</v>
      </c>
      <c r="G816" s="49" t="s">
        <v>12</v>
      </c>
      <c r="H816" s="49" t="s">
        <v>829</v>
      </c>
      <c r="I816" s="49">
        <v>0</v>
      </c>
    </row>
    <row r="817" spans="1:12" x14ac:dyDescent="0.35">
      <c r="A817" s="49" t="s">
        <v>21</v>
      </c>
      <c r="B817" s="49">
        <v>70</v>
      </c>
      <c r="C817" s="49">
        <v>521039</v>
      </c>
      <c r="D817" s="49" t="s">
        <v>1948</v>
      </c>
      <c r="E817" s="49" t="s">
        <v>2122</v>
      </c>
      <c r="F817" s="49" t="s">
        <v>2123</v>
      </c>
      <c r="G817" s="49" t="s">
        <v>21</v>
      </c>
      <c r="H817" s="49" t="s">
        <v>2122</v>
      </c>
      <c r="I817" s="49" t="s">
        <v>2123</v>
      </c>
    </row>
    <row r="818" spans="1:12" x14ac:dyDescent="0.35">
      <c r="A818" s="49" t="s">
        <v>10</v>
      </c>
      <c r="B818" s="49" t="s">
        <v>366</v>
      </c>
      <c r="C818" s="49">
        <v>521040</v>
      </c>
      <c r="D818" s="49" t="s">
        <v>375</v>
      </c>
      <c r="E818" s="49" t="s">
        <v>493</v>
      </c>
      <c r="F818" s="49" t="s">
        <v>494</v>
      </c>
      <c r="G818" s="49" t="s">
        <v>10</v>
      </c>
      <c r="H818" s="49" t="s">
        <v>493</v>
      </c>
      <c r="I818" s="49" t="s">
        <v>494</v>
      </c>
    </row>
    <row r="819" spans="1:12" x14ac:dyDescent="0.35">
      <c r="A819" s="49" t="s">
        <v>13</v>
      </c>
      <c r="B819" s="49" t="s">
        <v>944</v>
      </c>
      <c r="C819" s="49">
        <v>521042</v>
      </c>
      <c r="D819" s="49" t="s">
        <v>993</v>
      </c>
      <c r="E819" s="49" t="s">
        <v>991</v>
      </c>
      <c r="F819" s="49" t="s">
        <v>992</v>
      </c>
      <c r="G819" s="49" t="s">
        <v>13</v>
      </c>
      <c r="H819" s="49" t="s">
        <v>991</v>
      </c>
      <c r="I819" s="49" t="s">
        <v>992</v>
      </c>
    </row>
    <row r="820" spans="1:12" x14ac:dyDescent="0.35">
      <c r="A820" s="49" t="s">
        <v>40</v>
      </c>
      <c r="B820" s="49">
        <v>23</v>
      </c>
      <c r="C820" s="49">
        <v>521043</v>
      </c>
      <c r="D820" s="49" t="s">
        <v>3484</v>
      </c>
      <c r="E820" s="49" t="s">
        <v>955</v>
      </c>
      <c r="F820" s="49" t="s">
        <v>3483</v>
      </c>
      <c r="G820" s="49" t="s">
        <v>40</v>
      </c>
      <c r="H820" s="49" t="s">
        <v>3485</v>
      </c>
      <c r="I820" s="49" t="s">
        <v>3486</v>
      </c>
      <c r="J820" s="49" t="s">
        <v>42</v>
      </c>
      <c r="K820" s="49" t="s">
        <v>3574</v>
      </c>
      <c r="L820" s="49" t="s">
        <v>3575</v>
      </c>
    </row>
    <row r="821" spans="1:12" x14ac:dyDescent="0.35">
      <c r="A821" s="49" t="s">
        <v>10</v>
      </c>
      <c r="B821" s="49" t="s">
        <v>366</v>
      </c>
      <c r="C821" s="49">
        <v>521044</v>
      </c>
      <c r="D821" s="49" t="s">
        <v>375</v>
      </c>
      <c r="E821" s="49" t="s">
        <v>491</v>
      </c>
      <c r="F821" s="49" t="s">
        <v>492</v>
      </c>
      <c r="G821" s="49" t="s">
        <v>10</v>
      </c>
      <c r="H821" s="49" t="s">
        <v>491</v>
      </c>
      <c r="I821" s="49" t="s">
        <v>492</v>
      </c>
    </row>
    <row r="822" spans="1:12" x14ac:dyDescent="0.35">
      <c r="A822" s="49" t="s">
        <v>8</v>
      </c>
      <c r="B822" s="49" t="s">
        <v>207</v>
      </c>
      <c r="C822" s="49">
        <v>521045</v>
      </c>
      <c r="D822" s="49" t="s">
        <v>221</v>
      </c>
      <c r="E822" s="49" t="s">
        <v>244</v>
      </c>
      <c r="F822" s="49" t="s">
        <v>245</v>
      </c>
      <c r="G822" s="49" t="s">
        <v>8</v>
      </c>
      <c r="H822" s="49" t="s">
        <v>244</v>
      </c>
      <c r="I822" s="49" t="s">
        <v>245</v>
      </c>
    </row>
    <row r="823" spans="1:12" x14ac:dyDescent="0.35">
      <c r="A823" s="49" t="s">
        <v>15</v>
      </c>
      <c r="B823" s="49" t="s">
        <v>1071</v>
      </c>
      <c r="C823" s="49">
        <v>521048</v>
      </c>
      <c r="D823" s="49" t="s">
        <v>1123</v>
      </c>
      <c r="E823" s="49" t="s">
        <v>1121</v>
      </c>
      <c r="F823" s="49" t="s">
        <v>1122</v>
      </c>
      <c r="G823" s="49" t="s">
        <v>15</v>
      </c>
      <c r="H823" s="49" t="s">
        <v>1121</v>
      </c>
      <c r="I823" s="49" t="s">
        <v>1122</v>
      </c>
    </row>
    <row r="824" spans="1:12" x14ac:dyDescent="0.35">
      <c r="A824" s="49" t="s">
        <v>40</v>
      </c>
      <c r="B824" s="49">
        <v>24</v>
      </c>
      <c r="C824" s="49">
        <v>521051</v>
      </c>
      <c r="D824" s="49" t="s">
        <v>3392</v>
      </c>
      <c r="E824" s="49" t="s">
        <v>3482</v>
      </c>
      <c r="F824" s="49" t="s">
        <v>1615</v>
      </c>
      <c r="G824" s="49" t="s">
        <v>40</v>
      </c>
      <c r="H824" s="49" t="s">
        <v>3482</v>
      </c>
      <c r="I824" s="49" t="s">
        <v>1615</v>
      </c>
    </row>
    <row r="825" spans="1:12" x14ac:dyDescent="0.35">
      <c r="A825" s="49" t="s">
        <v>41</v>
      </c>
      <c r="B825" s="49" t="s">
        <v>3605</v>
      </c>
      <c r="C825" s="49">
        <v>521053</v>
      </c>
      <c r="D825" s="49" t="s">
        <v>3608</v>
      </c>
      <c r="E825" s="49" t="s">
        <v>3606</v>
      </c>
      <c r="F825" s="49" t="s">
        <v>3607</v>
      </c>
      <c r="G825" s="49" t="s">
        <v>41</v>
      </c>
      <c r="H825" s="49" t="s">
        <v>3606</v>
      </c>
      <c r="I825" s="49" t="s">
        <v>3607</v>
      </c>
    </row>
    <row r="826" spans="1:12" x14ac:dyDescent="0.35">
      <c r="A826" s="49" t="s">
        <v>36</v>
      </c>
      <c r="B826" s="49">
        <v>37</v>
      </c>
      <c r="C826" s="49">
        <v>521055</v>
      </c>
      <c r="D826" s="49" t="s">
        <v>3071</v>
      </c>
      <c r="E826" s="49" t="s">
        <v>3069</v>
      </c>
      <c r="F826" s="49" t="s">
        <v>3070</v>
      </c>
      <c r="G826" s="49" t="s">
        <v>13</v>
      </c>
      <c r="H826" s="49">
        <v>0</v>
      </c>
      <c r="I826" s="49" t="s">
        <v>3072</v>
      </c>
      <c r="J826" s="49" t="s">
        <v>36</v>
      </c>
      <c r="K826" s="49" t="s">
        <v>3069</v>
      </c>
      <c r="L826" s="49" t="s">
        <v>3085</v>
      </c>
    </row>
    <row r="827" spans="1:12" x14ac:dyDescent="0.35">
      <c r="A827" s="49" t="s">
        <v>10</v>
      </c>
      <c r="B827" s="49" t="s">
        <v>383</v>
      </c>
      <c r="C827" s="49">
        <v>521056</v>
      </c>
      <c r="D827" s="49" t="s">
        <v>386</v>
      </c>
      <c r="E827" s="49" t="s">
        <v>489</v>
      </c>
      <c r="F827" s="49" t="s">
        <v>490</v>
      </c>
      <c r="G827" s="49" t="s">
        <v>10</v>
      </c>
      <c r="H827" s="49" t="s">
        <v>489</v>
      </c>
      <c r="I827" s="49" t="s">
        <v>490</v>
      </c>
    </row>
    <row r="828" spans="1:12" x14ac:dyDescent="0.35">
      <c r="A828" s="49" t="s">
        <v>12</v>
      </c>
      <c r="B828" s="49" t="s">
        <v>768</v>
      </c>
      <c r="C828" s="49">
        <v>521057</v>
      </c>
      <c r="D828" s="49" t="s">
        <v>839</v>
      </c>
      <c r="E828" s="49">
        <v>271</v>
      </c>
      <c r="F828" s="49" t="s">
        <v>838</v>
      </c>
      <c r="G828" s="49" t="s">
        <v>12</v>
      </c>
      <c r="H828" s="49">
        <v>271</v>
      </c>
      <c r="I828" s="49" t="s">
        <v>838</v>
      </c>
    </row>
    <row r="829" spans="1:12" x14ac:dyDescent="0.35">
      <c r="A829" s="49" t="s">
        <v>41</v>
      </c>
      <c r="B829" s="49" t="s">
        <v>3605</v>
      </c>
      <c r="C829" s="49">
        <v>521058</v>
      </c>
      <c r="D829" s="49" t="s">
        <v>1515</v>
      </c>
      <c r="E829" s="49" t="s">
        <v>3622</v>
      </c>
      <c r="F829" s="49" t="s">
        <v>3623</v>
      </c>
      <c r="G829" s="49" t="s">
        <v>41</v>
      </c>
      <c r="H829" s="49" t="s">
        <v>3622</v>
      </c>
      <c r="I829" s="49" t="s">
        <v>3623</v>
      </c>
    </row>
    <row r="830" spans="1:12" x14ac:dyDescent="0.35">
      <c r="A830" s="49" t="s">
        <v>25</v>
      </c>
      <c r="B830" s="49">
        <v>8</v>
      </c>
      <c r="C830" s="49">
        <v>521059</v>
      </c>
      <c r="D830" s="49" t="s">
        <v>2473</v>
      </c>
      <c r="E830" s="49" t="s">
        <v>2471</v>
      </c>
      <c r="F830" s="49" t="s">
        <v>2472</v>
      </c>
      <c r="G830" s="49" t="s">
        <v>25</v>
      </c>
      <c r="H830" s="49" t="s">
        <v>2471</v>
      </c>
      <c r="I830" s="49" t="s">
        <v>2472</v>
      </c>
    </row>
    <row r="831" spans="1:12" x14ac:dyDescent="0.35">
      <c r="A831" s="49" t="s">
        <v>38</v>
      </c>
      <c r="B831" s="49">
        <v>51</v>
      </c>
      <c r="C831" s="49">
        <v>521061</v>
      </c>
      <c r="D831" s="49" t="s">
        <v>3261</v>
      </c>
      <c r="E831" s="49" t="s">
        <v>3260</v>
      </c>
      <c r="F831" s="49">
        <v>0</v>
      </c>
      <c r="G831" s="49" t="s">
        <v>38</v>
      </c>
      <c r="H831" s="49" t="s">
        <v>3260</v>
      </c>
      <c r="I831" s="49">
        <v>0</v>
      </c>
    </row>
    <row r="832" spans="1:12" x14ac:dyDescent="0.35">
      <c r="A832" s="49" t="s">
        <v>12</v>
      </c>
      <c r="B832" s="49" t="s">
        <v>713</v>
      </c>
      <c r="C832" s="49">
        <v>521063</v>
      </c>
      <c r="D832" s="49" t="s">
        <v>837</v>
      </c>
      <c r="E832" s="49" t="s">
        <v>835</v>
      </c>
      <c r="F832" s="49" t="s">
        <v>836</v>
      </c>
      <c r="G832" s="49" t="s">
        <v>12</v>
      </c>
      <c r="H832" s="49" t="s">
        <v>835</v>
      </c>
      <c r="I832" s="49" t="s">
        <v>836</v>
      </c>
    </row>
    <row r="833" spans="1:9" x14ac:dyDescent="0.35">
      <c r="A833" s="49" t="s">
        <v>29</v>
      </c>
      <c r="B833" s="49" t="s">
        <v>2730</v>
      </c>
      <c r="C833" s="49">
        <v>521064</v>
      </c>
      <c r="D833" s="49" t="s">
        <v>2732</v>
      </c>
      <c r="E833" s="49" t="s">
        <v>2731</v>
      </c>
      <c r="F833" s="49">
        <v>0</v>
      </c>
      <c r="G833" s="49" t="s">
        <v>29</v>
      </c>
      <c r="H833" s="49" t="s">
        <v>2731</v>
      </c>
      <c r="I833" s="49">
        <v>0</v>
      </c>
    </row>
    <row r="834" spans="1:9" x14ac:dyDescent="0.35">
      <c r="A834" s="49" t="s">
        <v>12</v>
      </c>
      <c r="B834" s="49" t="s">
        <v>713</v>
      </c>
      <c r="C834" s="49">
        <v>521066</v>
      </c>
      <c r="D834" s="49" t="s">
        <v>828</v>
      </c>
      <c r="E834" s="49" t="s">
        <v>826</v>
      </c>
      <c r="F834" s="49" t="s">
        <v>827</v>
      </c>
      <c r="G834" s="49" t="s">
        <v>12</v>
      </c>
      <c r="H834" s="49" t="s">
        <v>826</v>
      </c>
      <c r="I834" s="49" t="s">
        <v>827</v>
      </c>
    </row>
    <row r="835" spans="1:9" x14ac:dyDescent="0.35">
      <c r="A835" s="49" t="s">
        <v>40</v>
      </c>
      <c r="B835" s="49">
        <v>24</v>
      </c>
      <c r="C835" s="49">
        <v>521067</v>
      </c>
      <c r="D835" s="49" t="s">
        <v>3450</v>
      </c>
      <c r="E835" s="49">
        <v>50</v>
      </c>
      <c r="F835" s="49">
        <v>0</v>
      </c>
      <c r="G835" s="49" t="s">
        <v>40</v>
      </c>
      <c r="H835" s="49">
        <v>50</v>
      </c>
      <c r="I835" s="49">
        <v>0</v>
      </c>
    </row>
    <row r="836" spans="1:9" x14ac:dyDescent="0.35">
      <c r="A836" s="49" t="s">
        <v>37</v>
      </c>
      <c r="B836" s="49" t="s">
        <v>3086</v>
      </c>
      <c r="C836" s="49">
        <v>521069</v>
      </c>
      <c r="D836" s="49" t="s">
        <v>746</v>
      </c>
      <c r="E836" s="49" t="s">
        <v>3219</v>
      </c>
      <c r="F836" s="49">
        <v>0</v>
      </c>
      <c r="G836" s="49" t="s">
        <v>37</v>
      </c>
      <c r="H836" s="49" t="s">
        <v>3219</v>
      </c>
      <c r="I836" s="49">
        <v>0</v>
      </c>
    </row>
    <row r="837" spans="1:9" x14ac:dyDescent="0.35">
      <c r="A837" s="49" t="s">
        <v>13</v>
      </c>
      <c r="B837" s="49" t="s">
        <v>953</v>
      </c>
      <c r="C837" s="49">
        <v>521070</v>
      </c>
      <c r="D837" s="49" t="s">
        <v>1001</v>
      </c>
      <c r="E837" s="49" t="s">
        <v>999</v>
      </c>
      <c r="F837" s="49" t="s">
        <v>1000</v>
      </c>
      <c r="G837" s="49" t="s">
        <v>13</v>
      </c>
      <c r="H837" s="49" t="s">
        <v>999</v>
      </c>
      <c r="I837" s="49" t="s">
        <v>1000</v>
      </c>
    </row>
    <row r="838" spans="1:9" x14ac:dyDescent="0.35">
      <c r="A838" s="49" t="s">
        <v>19</v>
      </c>
      <c r="B838" s="49">
        <v>95</v>
      </c>
      <c r="C838" s="49">
        <v>521073</v>
      </c>
      <c r="D838" s="49" t="s">
        <v>1657</v>
      </c>
      <c r="E838" s="49" t="s">
        <v>1655</v>
      </c>
      <c r="F838" s="49" t="s">
        <v>1656</v>
      </c>
      <c r="G838" s="49" t="s">
        <v>19</v>
      </c>
      <c r="H838" s="49" t="s">
        <v>1655</v>
      </c>
      <c r="I838" s="49" t="s">
        <v>1656</v>
      </c>
    </row>
    <row r="839" spans="1:9" x14ac:dyDescent="0.35">
      <c r="A839" s="49" t="s">
        <v>17</v>
      </c>
      <c r="B839" s="49" t="s">
        <v>1396</v>
      </c>
      <c r="C839" s="49">
        <v>521074</v>
      </c>
      <c r="D839" s="49" t="s">
        <v>1400</v>
      </c>
      <c r="E839" s="49" t="s">
        <v>1398</v>
      </c>
      <c r="F839" s="49" t="s">
        <v>1399</v>
      </c>
      <c r="G839" s="49" t="s">
        <v>17</v>
      </c>
      <c r="H839" s="49" t="s">
        <v>1398</v>
      </c>
      <c r="I839" s="49" t="s">
        <v>1399</v>
      </c>
    </row>
    <row r="840" spans="1:9" x14ac:dyDescent="0.35">
      <c r="A840" s="49" t="s">
        <v>12</v>
      </c>
      <c r="B840" s="49">
        <v>56</v>
      </c>
      <c r="C840" s="49">
        <v>521075</v>
      </c>
      <c r="D840" s="49" t="s">
        <v>121</v>
      </c>
      <c r="E840" s="49">
        <v>154</v>
      </c>
      <c r="F840" s="49">
        <v>0</v>
      </c>
      <c r="G840" s="49" t="s">
        <v>12</v>
      </c>
      <c r="H840" s="49">
        <v>154</v>
      </c>
      <c r="I840" s="49">
        <v>0</v>
      </c>
    </row>
    <row r="841" spans="1:9" x14ac:dyDescent="0.35">
      <c r="A841" s="49" t="s">
        <v>12</v>
      </c>
      <c r="B841" s="49" t="s">
        <v>693</v>
      </c>
      <c r="C841" s="49">
        <v>521076</v>
      </c>
      <c r="D841" s="49" t="s">
        <v>121</v>
      </c>
      <c r="E841" s="49">
        <v>141</v>
      </c>
      <c r="F841" s="49">
        <v>0</v>
      </c>
      <c r="G841" s="49" t="s">
        <v>12</v>
      </c>
      <c r="H841" s="49">
        <v>141</v>
      </c>
      <c r="I841" s="49">
        <v>0</v>
      </c>
    </row>
    <row r="842" spans="1:9" x14ac:dyDescent="0.35">
      <c r="A842" s="49" t="s">
        <v>20</v>
      </c>
      <c r="B842" s="49" t="s">
        <v>1790</v>
      </c>
      <c r="C842" s="49">
        <v>521077</v>
      </c>
      <c r="D842" s="49" t="s">
        <v>1276</v>
      </c>
      <c r="E842" s="49" t="s">
        <v>1791</v>
      </c>
      <c r="F842" s="49" t="s">
        <v>1792</v>
      </c>
      <c r="G842" s="49" t="s">
        <v>20</v>
      </c>
      <c r="H842" s="49" t="s">
        <v>1791</v>
      </c>
      <c r="I842" s="49" t="s">
        <v>1792</v>
      </c>
    </row>
    <row r="843" spans="1:9" x14ac:dyDescent="0.35">
      <c r="A843" s="49" t="s">
        <v>20</v>
      </c>
      <c r="B843" s="49" t="s">
        <v>1747</v>
      </c>
      <c r="C843" s="49">
        <v>521079</v>
      </c>
      <c r="D843" s="49" t="s">
        <v>1814</v>
      </c>
      <c r="E843" s="49" t="s">
        <v>1812</v>
      </c>
      <c r="F843" s="49" t="s">
        <v>1813</v>
      </c>
      <c r="G843" s="49" t="s">
        <v>20</v>
      </c>
      <c r="H843" s="49" t="s">
        <v>1812</v>
      </c>
      <c r="I843" s="49" t="s">
        <v>1813</v>
      </c>
    </row>
    <row r="844" spans="1:9" x14ac:dyDescent="0.35">
      <c r="A844" s="49" t="s">
        <v>15</v>
      </c>
      <c r="B844" s="49" t="s">
        <v>1074</v>
      </c>
      <c r="C844" s="49">
        <v>521080</v>
      </c>
      <c r="D844" s="49" t="s">
        <v>1073</v>
      </c>
      <c r="E844" s="49" t="s">
        <v>1119</v>
      </c>
      <c r="F844" s="49" t="s">
        <v>1120</v>
      </c>
      <c r="G844" s="49" t="s">
        <v>15</v>
      </c>
      <c r="H844" s="49" t="s">
        <v>1119</v>
      </c>
      <c r="I844" s="49" t="s">
        <v>1120</v>
      </c>
    </row>
    <row r="845" spans="1:9" x14ac:dyDescent="0.35">
      <c r="A845" s="49" t="s">
        <v>20</v>
      </c>
      <c r="B845" s="49" t="s">
        <v>1778</v>
      </c>
      <c r="C845" s="49">
        <v>521081</v>
      </c>
      <c r="D845" s="49" t="s">
        <v>1777</v>
      </c>
      <c r="E845" s="49" t="s">
        <v>1785</v>
      </c>
      <c r="F845" s="49" t="s">
        <v>1786</v>
      </c>
      <c r="G845" s="49" t="s">
        <v>20</v>
      </c>
      <c r="H845" s="49" t="s">
        <v>1785</v>
      </c>
      <c r="I845" s="49" t="s">
        <v>1786</v>
      </c>
    </row>
    <row r="846" spans="1:9" x14ac:dyDescent="0.35">
      <c r="A846" s="49" t="s">
        <v>17</v>
      </c>
      <c r="B846" s="49" t="s">
        <v>1356</v>
      </c>
      <c r="C846" s="49">
        <v>521082</v>
      </c>
      <c r="D846" s="49" t="s">
        <v>1395</v>
      </c>
      <c r="E846" s="49" t="s">
        <v>1393</v>
      </c>
      <c r="F846" s="49" t="s">
        <v>1394</v>
      </c>
      <c r="G846" s="49" t="s">
        <v>17</v>
      </c>
      <c r="H846" s="49" t="s">
        <v>1393</v>
      </c>
      <c r="I846" s="49" t="s">
        <v>1394</v>
      </c>
    </row>
    <row r="847" spans="1:9" x14ac:dyDescent="0.35">
      <c r="A847" s="49" t="s">
        <v>12</v>
      </c>
      <c r="B847" s="49" t="s">
        <v>760</v>
      </c>
      <c r="C847" s="49">
        <v>521083</v>
      </c>
      <c r="D847" s="49" t="s">
        <v>699</v>
      </c>
      <c r="E847" s="49" t="s">
        <v>814</v>
      </c>
      <c r="F847" s="49" t="s">
        <v>815</v>
      </c>
      <c r="G847" s="49" t="s">
        <v>12</v>
      </c>
      <c r="H847" s="49" t="s">
        <v>814</v>
      </c>
      <c r="I847" s="49" t="s">
        <v>815</v>
      </c>
    </row>
    <row r="848" spans="1:9" x14ac:dyDescent="0.35">
      <c r="A848" s="49" t="s">
        <v>37</v>
      </c>
      <c r="B848" s="49" t="s">
        <v>3150</v>
      </c>
      <c r="C848" s="49">
        <v>521084</v>
      </c>
      <c r="D848" s="49" t="s">
        <v>3153</v>
      </c>
      <c r="E848" s="49" t="s">
        <v>3151</v>
      </c>
      <c r="F848" s="49" t="s">
        <v>3152</v>
      </c>
      <c r="G848" s="49" t="s">
        <v>37</v>
      </c>
      <c r="H848" s="49" t="s">
        <v>3151</v>
      </c>
      <c r="I848" s="49" t="s">
        <v>3152</v>
      </c>
    </row>
    <row r="849" spans="1:12" x14ac:dyDescent="0.35">
      <c r="A849" s="49" t="s">
        <v>6</v>
      </c>
      <c r="B849" s="49">
        <v>60</v>
      </c>
      <c r="C849" s="49">
        <v>521086</v>
      </c>
      <c r="D849" s="49" t="s">
        <v>72</v>
      </c>
      <c r="E849" s="49" t="s">
        <v>100</v>
      </c>
      <c r="F849" s="49" t="s">
        <v>101</v>
      </c>
      <c r="G849" s="49" t="s">
        <v>6</v>
      </c>
      <c r="H849" s="49" t="s">
        <v>100</v>
      </c>
      <c r="I849" s="49" t="s">
        <v>101</v>
      </c>
      <c r="J849" s="49" t="s">
        <v>8</v>
      </c>
      <c r="K849" s="49">
        <v>0</v>
      </c>
      <c r="L849" s="49">
        <v>0</v>
      </c>
    </row>
    <row r="850" spans="1:12" x14ac:dyDescent="0.35">
      <c r="A850" s="49" t="s">
        <v>11</v>
      </c>
      <c r="B850" s="49" t="s">
        <v>583</v>
      </c>
      <c r="C850" s="49">
        <v>521087</v>
      </c>
      <c r="D850" s="49" t="s">
        <v>630</v>
      </c>
      <c r="E850" s="49" t="s">
        <v>628</v>
      </c>
      <c r="F850" s="49" t="s">
        <v>629</v>
      </c>
      <c r="G850" s="49" t="s">
        <v>11</v>
      </c>
      <c r="H850" s="49" t="s">
        <v>628</v>
      </c>
      <c r="I850" s="49" t="s">
        <v>629</v>
      </c>
    </row>
    <row r="851" spans="1:12" x14ac:dyDescent="0.35">
      <c r="A851" s="49" t="s">
        <v>21</v>
      </c>
      <c r="B851" s="49" t="s">
        <v>1961</v>
      </c>
      <c r="C851" s="49">
        <v>521088</v>
      </c>
      <c r="D851" s="49" t="s">
        <v>2083</v>
      </c>
      <c r="E851" s="49" t="s">
        <v>2081</v>
      </c>
      <c r="F851" s="49" t="s">
        <v>2082</v>
      </c>
      <c r="G851" s="49" t="s">
        <v>21</v>
      </c>
      <c r="H851" s="49" t="s">
        <v>2081</v>
      </c>
      <c r="I851" s="49" t="s">
        <v>2082</v>
      </c>
    </row>
    <row r="852" spans="1:12" x14ac:dyDescent="0.35">
      <c r="A852" s="49" t="s">
        <v>15</v>
      </c>
      <c r="B852" s="49" t="s">
        <v>1100</v>
      </c>
      <c r="C852" s="49">
        <v>521090</v>
      </c>
      <c r="D852" s="49" t="s">
        <v>121</v>
      </c>
      <c r="E852" s="49">
        <v>31989</v>
      </c>
      <c r="F852" s="49">
        <v>3</v>
      </c>
      <c r="G852" s="49" t="s">
        <v>15</v>
      </c>
      <c r="H852" s="49">
        <v>31989</v>
      </c>
      <c r="I852" s="49">
        <v>3</v>
      </c>
    </row>
    <row r="853" spans="1:12" x14ac:dyDescent="0.35">
      <c r="A853" s="49" t="s">
        <v>12</v>
      </c>
      <c r="B853" s="49">
        <v>77</v>
      </c>
      <c r="C853" s="49">
        <v>521091</v>
      </c>
      <c r="D853" s="49" t="s">
        <v>825</v>
      </c>
      <c r="E853" s="49" t="s">
        <v>823</v>
      </c>
      <c r="F853" s="49" t="s">
        <v>824</v>
      </c>
      <c r="G853" s="49" t="s">
        <v>12</v>
      </c>
      <c r="H853" s="49" t="s">
        <v>823</v>
      </c>
      <c r="I853" s="49" t="s">
        <v>824</v>
      </c>
    </row>
    <row r="854" spans="1:12" x14ac:dyDescent="0.35">
      <c r="A854" s="49" t="s">
        <v>12</v>
      </c>
      <c r="B854" s="49" t="s">
        <v>693</v>
      </c>
      <c r="C854" s="49">
        <v>521092</v>
      </c>
      <c r="D854" s="49" t="s">
        <v>813</v>
      </c>
      <c r="E854" s="49" t="s">
        <v>811</v>
      </c>
      <c r="F854" s="49" t="s">
        <v>812</v>
      </c>
      <c r="G854" s="49" t="s">
        <v>12</v>
      </c>
      <c r="H854" s="49" t="s">
        <v>811</v>
      </c>
      <c r="I854" s="49" t="s">
        <v>812</v>
      </c>
    </row>
    <row r="855" spans="1:12" x14ac:dyDescent="0.35">
      <c r="A855" s="49" t="s">
        <v>40</v>
      </c>
      <c r="B855" s="49" t="s">
        <v>3417</v>
      </c>
      <c r="C855" s="49">
        <v>521093</v>
      </c>
      <c r="D855" s="49" t="s">
        <v>3440</v>
      </c>
      <c r="E855" s="49" t="s">
        <v>3496</v>
      </c>
      <c r="F855" s="49">
        <v>0</v>
      </c>
      <c r="G855" s="49" t="s">
        <v>40</v>
      </c>
      <c r="H855" s="49" t="s">
        <v>3496</v>
      </c>
      <c r="I855" s="49">
        <v>0</v>
      </c>
    </row>
    <row r="856" spans="1:12" x14ac:dyDescent="0.35">
      <c r="A856" s="49" t="s">
        <v>40</v>
      </c>
      <c r="B856" s="49">
        <v>5</v>
      </c>
      <c r="C856" s="49">
        <v>521094</v>
      </c>
      <c r="D856" s="49" t="s">
        <v>3477</v>
      </c>
      <c r="E856" s="49" t="s">
        <v>3475</v>
      </c>
      <c r="F856" s="49" t="s">
        <v>3476</v>
      </c>
      <c r="G856" s="49" t="s">
        <v>40</v>
      </c>
      <c r="H856" s="49" t="s">
        <v>3475</v>
      </c>
      <c r="I856" s="49" t="s">
        <v>3476</v>
      </c>
    </row>
    <row r="857" spans="1:12" x14ac:dyDescent="0.35">
      <c r="A857" s="49" t="s">
        <v>40</v>
      </c>
      <c r="B857" s="49" t="s">
        <v>3491</v>
      </c>
      <c r="C857" s="49">
        <v>521095</v>
      </c>
      <c r="D857" s="49" t="s">
        <v>3422</v>
      </c>
      <c r="E857" s="49" t="s">
        <v>3492</v>
      </c>
      <c r="F857" s="49" t="s">
        <v>3493</v>
      </c>
      <c r="G857" s="49" t="s">
        <v>40</v>
      </c>
      <c r="H857" s="49" t="s">
        <v>3492</v>
      </c>
      <c r="I857" s="49" t="s">
        <v>3493</v>
      </c>
    </row>
    <row r="858" spans="1:12" x14ac:dyDescent="0.35">
      <c r="A858" s="49" t="s">
        <v>41</v>
      </c>
      <c r="B858" s="49" t="s">
        <v>3597</v>
      </c>
      <c r="C858" s="49">
        <v>521097</v>
      </c>
      <c r="D858" s="49" t="s">
        <v>3600</v>
      </c>
      <c r="E858" s="49" t="s">
        <v>3598</v>
      </c>
      <c r="F858" s="49" t="s">
        <v>3599</v>
      </c>
      <c r="G858" s="49" t="s">
        <v>41</v>
      </c>
      <c r="H858" s="49" t="s">
        <v>3598</v>
      </c>
      <c r="I858" s="49" t="s">
        <v>3599</v>
      </c>
    </row>
    <row r="859" spans="1:12" x14ac:dyDescent="0.35">
      <c r="A859" s="49" t="s">
        <v>10</v>
      </c>
      <c r="B859" s="49" t="s">
        <v>369</v>
      </c>
      <c r="C859" s="49">
        <v>521099</v>
      </c>
      <c r="D859" s="49" t="s">
        <v>488</v>
      </c>
      <c r="E859" s="49" t="s">
        <v>486</v>
      </c>
      <c r="F859" s="49" t="s">
        <v>487</v>
      </c>
      <c r="G859" s="49" t="s">
        <v>10</v>
      </c>
      <c r="H859" s="49" t="s">
        <v>486</v>
      </c>
      <c r="I859" s="49" t="s">
        <v>487</v>
      </c>
    </row>
    <row r="860" spans="1:12" x14ac:dyDescent="0.35">
      <c r="A860" s="49" t="s">
        <v>21</v>
      </c>
      <c r="B860" s="49" t="s">
        <v>1977</v>
      </c>
      <c r="C860" s="49">
        <v>521101</v>
      </c>
      <c r="D860" s="49" t="s">
        <v>577</v>
      </c>
      <c r="E860" s="49" t="s">
        <v>2120</v>
      </c>
      <c r="F860" s="49" t="s">
        <v>2121</v>
      </c>
      <c r="G860" s="49" t="s">
        <v>21</v>
      </c>
      <c r="H860" s="49" t="s">
        <v>2120</v>
      </c>
      <c r="I860" s="49" t="s">
        <v>2121</v>
      </c>
    </row>
    <row r="861" spans="1:12" x14ac:dyDescent="0.35">
      <c r="A861" s="49" t="s">
        <v>23</v>
      </c>
      <c r="B861" s="49" t="s">
        <v>2317</v>
      </c>
      <c r="C861" s="49">
        <v>521102</v>
      </c>
      <c r="D861" s="49" t="s">
        <v>121</v>
      </c>
      <c r="E861" s="49">
        <v>343</v>
      </c>
      <c r="F861" s="49">
        <v>0</v>
      </c>
      <c r="G861" s="49" t="s">
        <v>23</v>
      </c>
      <c r="H861" s="49">
        <v>343</v>
      </c>
      <c r="I861" s="49">
        <v>0</v>
      </c>
    </row>
    <row r="862" spans="1:12" x14ac:dyDescent="0.35">
      <c r="A862" s="49" t="s">
        <v>12</v>
      </c>
      <c r="B862" s="49" t="s">
        <v>720</v>
      </c>
      <c r="C862" s="49">
        <v>521103</v>
      </c>
      <c r="D862" s="49" t="s">
        <v>822</v>
      </c>
      <c r="E862" s="49" t="s">
        <v>821</v>
      </c>
      <c r="F862" s="49">
        <v>663</v>
      </c>
      <c r="G862" s="49" t="s">
        <v>12</v>
      </c>
      <c r="H862" s="49" t="s">
        <v>821</v>
      </c>
      <c r="I862" s="49">
        <v>663</v>
      </c>
    </row>
    <row r="863" spans="1:12" x14ac:dyDescent="0.35">
      <c r="A863" s="49" t="s">
        <v>12</v>
      </c>
      <c r="B863" s="49" t="s">
        <v>720</v>
      </c>
      <c r="C863" s="49">
        <v>521105</v>
      </c>
      <c r="D863" s="49" t="s">
        <v>820</v>
      </c>
      <c r="E863" s="49" t="s">
        <v>819</v>
      </c>
      <c r="F863" s="49">
        <v>0</v>
      </c>
      <c r="G863" s="49" t="s">
        <v>12</v>
      </c>
      <c r="H863" s="49" t="s">
        <v>819</v>
      </c>
      <c r="I863" s="49">
        <v>0</v>
      </c>
    </row>
    <row r="864" spans="1:12" x14ac:dyDescent="0.35">
      <c r="A864" s="49" t="s">
        <v>12</v>
      </c>
      <c r="B864" s="49" t="s">
        <v>693</v>
      </c>
      <c r="C864" s="49">
        <v>521107</v>
      </c>
      <c r="D864" s="49" t="s">
        <v>818</v>
      </c>
      <c r="E864" s="49" t="s">
        <v>816</v>
      </c>
      <c r="F864" s="49" t="s">
        <v>817</v>
      </c>
      <c r="G864" s="49" t="s">
        <v>12</v>
      </c>
      <c r="H864" s="49" t="s">
        <v>816</v>
      </c>
      <c r="I864" s="49" t="s">
        <v>817</v>
      </c>
    </row>
    <row r="865" spans="1:12" x14ac:dyDescent="0.35">
      <c r="A865" s="49" t="s">
        <v>37</v>
      </c>
      <c r="B865" s="49">
        <v>54</v>
      </c>
      <c r="C865" s="49">
        <v>521108</v>
      </c>
      <c r="D865" s="49" t="s">
        <v>3149</v>
      </c>
      <c r="E865" s="49" t="s">
        <v>3147</v>
      </c>
      <c r="F865" s="49" t="s">
        <v>3148</v>
      </c>
      <c r="G865" s="49" t="s">
        <v>37</v>
      </c>
      <c r="H865" s="49" t="s">
        <v>3147</v>
      </c>
      <c r="I865" s="49" t="s">
        <v>3148</v>
      </c>
    </row>
    <row r="866" spans="1:12" x14ac:dyDescent="0.35">
      <c r="A866" s="49" t="s">
        <v>24</v>
      </c>
      <c r="B866" s="49" t="s">
        <v>2375</v>
      </c>
      <c r="C866" s="49">
        <v>521109</v>
      </c>
      <c r="D866" s="49" t="s">
        <v>1915</v>
      </c>
      <c r="E866" s="49" t="s">
        <v>2385</v>
      </c>
      <c r="F866" s="49" t="s">
        <v>2386</v>
      </c>
      <c r="G866" s="49" t="s">
        <v>24</v>
      </c>
      <c r="H866" s="49" t="s">
        <v>2385</v>
      </c>
      <c r="I866" s="49" t="s">
        <v>2386</v>
      </c>
    </row>
    <row r="867" spans="1:12" x14ac:dyDescent="0.35">
      <c r="A867" s="49" t="s">
        <v>3795</v>
      </c>
      <c r="B867" s="49" t="s">
        <v>3796</v>
      </c>
      <c r="C867" s="49">
        <v>521110</v>
      </c>
      <c r="D867" s="49" t="s">
        <v>3803</v>
      </c>
      <c r="E867" s="49" t="s">
        <v>3808</v>
      </c>
      <c r="F867" s="49" t="s">
        <v>3809</v>
      </c>
      <c r="G867" s="49" t="s">
        <v>3795</v>
      </c>
      <c r="H867" s="49" t="s">
        <v>3808</v>
      </c>
      <c r="I867" s="49" t="s">
        <v>3809</v>
      </c>
    </row>
    <row r="868" spans="1:12" x14ac:dyDescent="0.35">
      <c r="A868" s="49" t="s">
        <v>21</v>
      </c>
      <c r="B868" s="49" t="s">
        <v>2007</v>
      </c>
      <c r="C868" s="49">
        <v>521112</v>
      </c>
      <c r="D868" s="49" t="s">
        <v>2116</v>
      </c>
      <c r="E868" s="49" t="s">
        <v>2114</v>
      </c>
      <c r="F868" s="49" t="s">
        <v>2115</v>
      </c>
      <c r="G868" s="49" t="s">
        <v>21</v>
      </c>
      <c r="H868" s="49" t="s">
        <v>2114</v>
      </c>
      <c r="I868" s="49" t="s">
        <v>2115</v>
      </c>
    </row>
    <row r="869" spans="1:12" x14ac:dyDescent="0.35">
      <c r="A869" s="49" t="s">
        <v>40</v>
      </c>
      <c r="B869" s="49" t="s">
        <v>3377</v>
      </c>
      <c r="C869" s="49">
        <v>521113</v>
      </c>
      <c r="D869" s="49" t="s">
        <v>3422</v>
      </c>
      <c r="E869" s="49" t="s">
        <v>3471</v>
      </c>
      <c r="F869" s="49" t="s">
        <v>3472</v>
      </c>
      <c r="G869" s="49" t="s">
        <v>40</v>
      </c>
      <c r="H869" s="49" t="s">
        <v>3471</v>
      </c>
      <c r="I869" s="49" t="s">
        <v>3472</v>
      </c>
    </row>
    <row r="870" spans="1:12" x14ac:dyDescent="0.35">
      <c r="A870" s="49" t="s">
        <v>21</v>
      </c>
      <c r="B870" s="49">
        <v>83</v>
      </c>
      <c r="C870" s="49">
        <v>521114</v>
      </c>
      <c r="D870" s="49" t="s">
        <v>2044</v>
      </c>
      <c r="E870" s="49" t="s">
        <v>2075</v>
      </c>
      <c r="F870" s="49" t="s">
        <v>2076</v>
      </c>
      <c r="G870" s="49" t="s">
        <v>21</v>
      </c>
      <c r="H870" s="49" t="s">
        <v>2075</v>
      </c>
      <c r="I870" s="49" t="s">
        <v>2076</v>
      </c>
    </row>
    <row r="871" spans="1:12" x14ac:dyDescent="0.35">
      <c r="A871" s="49" t="s">
        <v>21</v>
      </c>
      <c r="B871" s="49">
        <v>70</v>
      </c>
      <c r="C871" s="49">
        <v>521117</v>
      </c>
      <c r="D871" s="49" t="s">
        <v>2113</v>
      </c>
      <c r="E871" s="49" t="s">
        <v>2111</v>
      </c>
      <c r="F871" s="49" t="s">
        <v>2112</v>
      </c>
      <c r="G871" s="49" t="s">
        <v>21</v>
      </c>
      <c r="H871" s="49" t="s">
        <v>2111</v>
      </c>
      <c r="I871" s="49" t="s">
        <v>2112</v>
      </c>
    </row>
    <row r="872" spans="1:12" x14ac:dyDescent="0.35">
      <c r="A872" s="49" t="s">
        <v>19</v>
      </c>
      <c r="B872" s="49" t="s">
        <v>1637</v>
      </c>
      <c r="C872" s="49">
        <v>521118</v>
      </c>
      <c r="D872" s="49" t="s">
        <v>1673</v>
      </c>
      <c r="E872" s="49" t="s">
        <v>1671</v>
      </c>
      <c r="F872" s="49" t="s">
        <v>1672</v>
      </c>
      <c r="G872" s="49" t="s">
        <v>19</v>
      </c>
      <c r="H872" s="49" t="s">
        <v>1671</v>
      </c>
      <c r="I872" s="49" t="s">
        <v>1672</v>
      </c>
    </row>
    <row r="873" spans="1:12" x14ac:dyDescent="0.35">
      <c r="A873" s="49" t="s">
        <v>21</v>
      </c>
      <c r="B873" s="49">
        <v>70</v>
      </c>
      <c r="C873" s="49">
        <v>521119</v>
      </c>
      <c r="D873" s="49" t="s">
        <v>2072</v>
      </c>
      <c r="E873" s="49" t="s">
        <v>2070</v>
      </c>
      <c r="F873" s="49" t="s">
        <v>2071</v>
      </c>
      <c r="G873" s="49" t="s">
        <v>21</v>
      </c>
      <c r="H873" s="49" t="s">
        <v>2070</v>
      </c>
      <c r="I873" s="49" t="s">
        <v>2071</v>
      </c>
    </row>
    <row r="874" spans="1:12" x14ac:dyDescent="0.35">
      <c r="A874" s="49" t="s">
        <v>19</v>
      </c>
      <c r="B874" s="49" t="s">
        <v>1619</v>
      </c>
      <c r="C874" s="49">
        <v>521120</v>
      </c>
      <c r="D874" s="49" t="s">
        <v>1652</v>
      </c>
      <c r="E874" s="49" t="s">
        <v>1650</v>
      </c>
      <c r="F874" s="49" t="s">
        <v>1651</v>
      </c>
      <c r="G874" s="49" t="s">
        <v>19</v>
      </c>
      <c r="H874" s="49" t="s">
        <v>1650</v>
      </c>
      <c r="I874" s="49" t="s">
        <v>1651</v>
      </c>
    </row>
    <row r="875" spans="1:12" x14ac:dyDescent="0.35">
      <c r="A875" s="49" t="s">
        <v>10</v>
      </c>
      <c r="B875" s="49" t="s">
        <v>366</v>
      </c>
      <c r="C875" s="49">
        <v>521122</v>
      </c>
      <c r="D875" s="49" t="s">
        <v>485</v>
      </c>
      <c r="E875" s="49" t="s">
        <v>483</v>
      </c>
      <c r="F875" s="49" t="s">
        <v>484</v>
      </c>
      <c r="G875" s="49" t="s">
        <v>10</v>
      </c>
      <c r="H875" s="49" t="s">
        <v>483</v>
      </c>
      <c r="I875" s="49" t="s">
        <v>484</v>
      </c>
    </row>
    <row r="876" spans="1:12" x14ac:dyDescent="0.35">
      <c r="A876" s="49" t="s">
        <v>37</v>
      </c>
      <c r="B876" s="49">
        <v>54</v>
      </c>
      <c r="C876" s="49">
        <v>521124</v>
      </c>
      <c r="D876" s="49" t="s">
        <v>3146</v>
      </c>
      <c r="E876" s="49" t="s">
        <v>3144</v>
      </c>
      <c r="F876" s="49" t="s">
        <v>3145</v>
      </c>
      <c r="G876" s="49" t="s">
        <v>37</v>
      </c>
      <c r="H876" s="49" t="s">
        <v>3144</v>
      </c>
      <c r="I876" s="49" t="s">
        <v>3145</v>
      </c>
    </row>
    <row r="877" spans="1:12" x14ac:dyDescent="0.35">
      <c r="A877" s="49" t="s">
        <v>39</v>
      </c>
      <c r="B877" s="49" t="s">
        <v>3303</v>
      </c>
      <c r="C877" s="49">
        <v>521125</v>
      </c>
      <c r="D877" s="49" t="s">
        <v>3331</v>
      </c>
      <c r="E877" s="49" t="s">
        <v>3329</v>
      </c>
      <c r="F877" s="49" t="s">
        <v>3330</v>
      </c>
      <c r="G877" s="49" t="s">
        <v>39</v>
      </c>
      <c r="H877" s="49" t="s">
        <v>3329</v>
      </c>
      <c r="I877" s="49" t="s">
        <v>3330</v>
      </c>
    </row>
    <row r="878" spans="1:12" x14ac:dyDescent="0.35">
      <c r="A878" s="49" t="s">
        <v>12</v>
      </c>
      <c r="B878" s="49" t="s">
        <v>693</v>
      </c>
      <c r="C878" s="49">
        <v>521127</v>
      </c>
      <c r="D878" s="49" t="s">
        <v>808</v>
      </c>
      <c r="E878" s="49" t="s">
        <v>806</v>
      </c>
      <c r="F878" s="49" t="s">
        <v>807</v>
      </c>
      <c r="G878" s="49" t="s">
        <v>12</v>
      </c>
      <c r="H878" s="49" t="s">
        <v>806</v>
      </c>
      <c r="I878" s="49" t="s">
        <v>807</v>
      </c>
    </row>
    <row r="879" spans="1:12" x14ac:dyDescent="0.35">
      <c r="A879" s="49" t="s">
        <v>8</v>
      </c>
      <c r="B879" s="49" t="s">
        <v>207</v>
      </c>
      <c r="C879" s="49">
        <v>521129</v>
      </c>
      <c r="D879" s="49" t="s">
        <v>243</v>
      </c>
      <c r="E879" s="49" t="s">
        <v>241</v>
      </c>
      <c r="F879" s="49" t="s">
        <v>242</v>
      </c>
      <c r="G879" s="49" t="s">
        <v>8</v>
      </c>
      <c r="H879" s="49" t="s">
        <v>241</v>
      </c>
      <c r="I879" s="49" t="s">
        <v>242</v>
      </c>
    </row>
    <row r="880" spans="1:12" x14ac:dyDescent="0.35">
      <c r="A880" s="49" t="s">
        <v>10</v>
      </c>
      <c r="B880" s="49" t="s">
        <v>355</v>
      </c>
      <c r="C880" s="49">
        <v>521131</v>
      </c>
      <c r="D880" s="49" t="s">
        <v>194</v>
      </c>
      <c r="E880" s="49" t="s">
        <v>356</v>
      </c>
      <c r="F880" s="49" t="s">
        <v>357</v>
      </c>
      <c r="G880" s="49" t="s">
        <v>6</v>
      </c>
      <c r="H880" s="49" t="s">
        <v>358</v>
      </c>
      <c r="I880" s="49" t="s">
        <v>359</v>
      </c>
      <c r="J880" s="49" t="s">
        <v>10</v>
      </c>
      <c r="K880" s="49" t="s">
        <v>579</v>
      </c>
      <c r="L880" s="49" t="s">
        <v>580</v>
      </c>
    </row>
    <row r="881" spans="1:12" x14ac:dyDescent="0.35">
      <c r="A881" s="49" t="s">
        <v>6</v>
      </c>
      <c r="B881" s="49" t="s">
        <v>54</v>
      </c>
      <c r="C881" s="49">
        <v>521132</v>
      </c>
      <c r="D881" s="49" t="s">
        <v>94</v>
      </c>
      <c r="E881" s="49" t="s">
        <v>98</v>
      </c>
      <c r="F881" s="49" t="s">
        <v>99</v>
      </c>
      <c r="G881" s="49" t="s">
        <v>6</v>
      </c>
      <c r="H881" s="49" t="s">
        <v>98</v>
      </c>
      <c r="I881" s="49" t="s">
        <v>99</v>
      </c>
    </row>
    <row r="882" spans="1:12" x14ac:dyDescent="0.35">
      <c r="A882" s="49" t="s">
        <v>21</v>
      </c>
      <c r="B882" s="49" t="s">
        <v>1977</v>
      </c>
      <c r="C882" s="49">
        <v>521133</v>
      </c>
      <c r="D882" s="49" t="s">
        <v>2110</v>
      </c>
      <c r="E882" s="49" t="s">
        <v>2108</v>
      </c>
      <c r="F882" s="49" t="s">
        <v>2109</v>
      </c>
      <c r="G882" s="49" t="s">
        <v>21</v>
      </c>
      <c r="H882" s="49" t="s">
        <v>2108</v>
      </c>
      <c r="I882" s="49" t="s">
        <v>2109</v>
      </c>
    </row>
    <row r="883" spans="1:12" x14ac:dyDescent="0.35">
      <c r="A883" s="49" t="s">
        <v>36</v>
      </c>
      <c r="B883" s="49">
        <v>37</v>
      </c>
      <c r="C883" s="49">
        <v>521135</v>
      </c>
      <c r="D883" s="49" t="s">
        <v>3050</v>
      </c>
      <c r="E883" s="49" t="s">
        <v>3048</v>
      </c>
      <c r="F883" s="49" t="s">
        <v>3049</v>
      </c>
      <c r="G883" s="49" t="s">
        <v>36</v>
      </c>
      <c r="H883" s="49" t="s">
        <v>3048</v>
      </c>
      <c r="I883" s="49" t="s">
        <v>3049</v>
      </c>
    </row>
    <row r="884" spans="1:12" x14ac:dyDescent="0.35">
      <c r="A884" s="49" t="s">
        <v>25</v>
      </c>
      <c r="B884" s="49">
        <v>6</v>
      </c>
      <c r="C884" s="49">
        <v>521138</v>
      </c>
      <c r="D884" s="49" t="s">
        <v>2470</v>
      </c>
      <c r="E884" s="49" t="s">
        <v>2469</v>
      </c>
      <c r="F884" s="49">
        <v>15</v>
      </c>
      <c r="G884" s="49" t="s">
        <v>25</v>
      </c>
      <c r="H884" s="49" t="s">
        <v>2469</v>
      </c>
      <c r="I884" s="49">
        <v>15</v>
      </c>
    </row>
    <row r="885" spans="1:12" x14ac:dyDescent="0.35">
      <c r="A885" s="49" t="s">
        <v>21</v>
      </c>
      <c r="B885" s="49" t="s">
        <v>2007</v>
      </c>
      <c r="C885" s="49">
        <v>521139</v>
      </c>
      <c r="D885" s="49" t="s">
        <v>2107</v>
      </c>
      <c r="E885" s="49" t="s">
        <v>2105</v>
      </c>
      <c r="F885" s="49" t="s">
        <v>2106</v>
      </c>
      <c r="G885" s="49" t="s">
        <v>21</v>
      </c>
      <c r="H885" s="49" t="s">
        <v>2105</v>
      </c>
      <c r="I885" s="49" t="s">
        <v>2106</v>
      </c>
    </row>
    <row r="886" spans="1:12" x14ac:dyDescent="0.35">
      <c r="A886" s="49" t="s">
        <v>40</v>
      </c>
      <c r="B886" s="49" t="s">
        <v>3377</v>
      </c>
      <c r="C886" s="49">
        <v>521140</v>
      </c>
      <c r="D886" s="49" t="s">
        <v>3450</v>
      </c>
      <c r="E886" s="49" t="s">
        <v>3490</v>
      </c>
      <c r="F886" s="49">
        <v>0</v>
      </c>
      <c r="G886" s="49" t="s">
        <v>40</v>
      </c>
      <c r="H886" s="49" t="s">
        <v>3490</v>
      </c>
      <c r="I886" s="49">
        <v>0</v>
      </c>
    </row>
    <row r="887" spans="1:12" x14ac:dyDescent="0.35">
      <c r="A887" s="49" t="s">
        <v>8</v>
      </c>
      <c r="B887" s="49" t="s">
        <v>226</v>
      </c>
      <c r="C887" s="49">
        <v>521141</v>
      </c>
      <c r="D887" s="49" t="s">
        <v>240</v>
      </c>
      <c r="E887" s="49" t="s">
        <v>238</v>
      </c>
      <c r="F887" s="49" t="s">
        <v>239</v>
      </c>
      <c r="G887" s="49" t="s">
        <v>8</v>
      </c>
      <c r="H887" s="49" t="s">
        <v>238</v>
      </c>
      <c r="I887" s="49" t="s">
        <v>239</v>
      </c>
    </row>
    <row r="888" spans="1:12" x14ac:dyDescent="0.35">
      <c r="A888" s="49" t="s">
        <v>12</v>
      </c>
      <c r="B888" s="49">
        <v>77</v>
      </c>
      <c r="C888" s="49">
        <v>521142</v>
      </c>
      <c r="D888" s="49" t="s">
        <v>800</v>
      </c>
      <c r="E888" s="49" t="s">
        <v>798</v>
      </c>
      <c r="F888" s="49" t="s">
        <v>799</v>
      </c>
      <c r="G888" s="49" t="s">
        <v>12</v>
      </c>
      <c r="H888" s="49" t="s">
        <v>801</v>
      </c>
      <c r="I888" s="49" t="s">
        <v>802</v>
      </c>
      <c r="J888" s="49" t="s">
        <v>21</v>
      </c>
      <c r="K888" s="49" t="s">
        <v>935</v>
      </c>
      <c r="L888" s="49" t="s">
        <v>936</v>
      </c>
    </row>
    <row r="889" spans="1:12" x14ac:dyDescent="0.35">
      <c r="A889" s="49" t="s">
        <v>12</v>
      </c>
      <c r="B889" s="49" t="s">
        <v>693</v>
      </c>
      <c r="C889" s="49">
        <v>521143</v>
      </c>
      <c r="D889" s="49" t="s">
        <v>781</v>
      </c>
      <c r="E889" s="49" t="s">
        <v>790</v>
      </c>
      <c r="F889" s="49" t="s">
        <v>791</v>
      </c>
      <c r="G889" s="49" t="s">
        <v>12</v>
      </c>
      <c r="H889" s="49" t="s">
        <v>790</v>
      </c>
      <c r="I889" s="49" t="s">
        <v>791</v>
      </c>
    </row>
    <row r="890" spans="1:12" x14ac:dyDescent="0.35">
      <c r="A890" s="49" t="s">
        <v>37</v>
      </c>
      <c r="B890" s="49" t="s">
        <v>3086</v>
      </c>
      <c r="C890" s="49">
        <v>521144</v>
      </c>
      <c r="D890" s="49" t="s">
        <v>3143</v>
      </c>
      <c r="E890" s="49" t="s">
        <v>3141</v>
      </c>
      <c r="F890" s="49" t="s">
        <v>3142</v>
      </c>
      <c r="G890" s="49" t="s">
        <v>37</v>
      </c>
      <c r="H890" s="49" t="s">
        <v>3141</v>
      </c>
      <c r="I890" s="49" t="s">
        <v>3142</v>
      </c>
    </row>
    <row r="891" spans="1:12" x14ac:dyDescent="0.35">
      <c r="A891" s="49" t="s">
        <v>6</v>
      </c>
      <c r="B891" s="49" t="s">
        <v>64</v>
      </c>
      <c r="C891" s="49">
        <v>521145</v>
      </c>
      <c r="D891" s="49" t="s">
        <v>97</v>
      </c>
      <c r="E891" s="49" t="s">
        <v>95</v>
      </c>
      <c r="F891" s="49" t="s">
        <v>96</v>
      </c>
      <c r="G891" s="49" t="s">
        <v>6</v>
      </c>
      <c r="H891" s="49" t="s">
        <v>95</v>
      </c>
      <c r="I891" s="49" t="s">
        <v>96</v>
      </c>
    </row>
    <row r="892" spans="1:12" x14ac:dyDescent="0.35">
      <c r="A892" s="49" t="s">
        <v>7</v>
      </c>
      <c r="B892" s="49">
        <v>64</v>
      </c>
      <c r="C892" s="49">
        <v>521146</v>
      </c>
      <c r="D892" s="49" t="s">
        <v>97</v>
      </c>
      <c r="E892" s="49" t="s">
        <v>183</v>
      </c>
      <c r="F892" s="49">
        <v>0</v>
      </c>
      <c r="G892" s="49" t="s">
        <v>7</v>
      </c>
      <c r="H892" s="49" t="s">
        <v>183</v>
      </c>
      <c r="I892" s="49">
        <v>0</v>
      </c>
    </row>
    <row r="893" spans="1:12" x14ac:dyDescent="0.35">
      <c r="A893" s="49" t="s">
        <v>38</v>
      </c>
      <c r="B893" s="49">
        <v>51</v>
      </c>
      <c r="C893" s="49">
        <v>521147</v>
      </c>
      <c r="D893" s="49" t="s">
        <v>3259</v>
      </c>
      <c r="E893" s="49" t="s">
        <v>3257</v>
      </c>
      <c r="F893" s="49" t="s">
        <v>3258</v>
      </c>
      <c r="G893" s="49" t="s">
        <v>38</v>
      </c>
      <c r="H893" s="49" t="s">
        <v>3257</v>
      </c>
      <c r="I893" s="49" t="s">
        <v>3258</v>
      </c>
    </row>
    <row r="894" spans="1:12" x14ac:dyDescent="0.35">
      <c r="A894" s="49" t="s">
        <v>41</v>
      </c>
      <c r="B894" s="49" t="s">
        <v>3584</v>
      </c>
      <c r="C894" s="49">
        <v>521148</v>
      </c>
      <c r="D894" s="49" t="s">
        <v>1158</v>
      </c>
      <c r="E894" s="49">
        <v>0</v>
      </c>
      <c r="F894" s="49" t="s">
        <v>3596</v>
      </c>
      <c r="G894" s="49" t="s">
        <v>41</v>
      </c>
      <c r="H894" s="49">
        <v>0</v>
      </c>
      <c r="I894" s="49" t="s">
        <v>3596</v>
      </c>
    </row>
    <row r="895" spans="1:12" x14ac:dyDescent="0.35">
      <c r="A895" s="49" t="s">
        <v>13</v>
      </c>
      <c r="B895" s="49">
        <v>42</v>
      </c>
      <c r="C895" s="49">
        <v>521149</v>
      </c>
      <c r="D895" s="49" t="s">
        <v>990</v>
      </c>
      <c r="E895" s="49" t="s">
        <v>989</v>
      </c>
      <c r="F895" s="49">
        <v>0</v>
      </c>
      <c r="G895" s="49" t="s">
        <v>13</v>
      </c>
      <c r="H895" s="49" t="s">
        <v>989</v>
      </c>
      <c r="I895" s="49">
        <v>0</v>
      </c>
    </row>
    <row r="896" spans="1:12" x14ac:dyDescent="0.35">
      <c r="A896" s="49" t="s">
        <v>40</v>
      </c>
      <c r="B896" s="49" t="s">
        <v>3417</v>
      </c>
      <c r="C896" s="49">
        <v>521150</v>
      </c>
      <c r="D896" s="49" t="s">
        <v>3419</v>
      </c>
      <c r="E896" s="49">
        <v>63</v>
      </c>
      <c r="F896" s="49" t="s">
        <v>3481</v>
      </c>
      <c r="G896" s="49" t="s">
        <v>40</v>
      </c>
      <c r="H896" s="49">
        <v>63</v>
      </c>
      <c r="I896" s="49" t="s">
        <v>3481</v>
      </c>
    </row>
    <row r="897" spans="1:9" x14ac:dyDescent="0.35">
      <c r="A897" s="49" t="s">
        <v>12</v>
      </c>
      <c r="B897" s="49" t="s">
        <v>693</v>
      </c>
      <c r="C897" s="49">
        <v>521151</v>
      </c>
      <c r="D897" s="49" t="s">
        <v>810</v>
      </c>
      <c r="E897" s="49" t="s">
        <v>809</v>
      </c>
      <c r="F897" s="49">
        <v>0</v>
      </c>
      <c r="G897" s="49" t="s">
        <v>12</v>
      </c>
      <c r="H897" s="49" t="s">
        <v>809</v>
      </c>
      <c r="I897" s="49">
        <v>0</v>
      </c>
    </row>
    <row r="898" spans="1:9" x14ac:dyDescent="0.35">
      <c r="A898" s="49" t="s">
        <v>12</v>
      </c>
      <c r="B898" s="49" t="s">
        <v>708</v>
      </c>
      <c r="C898" s="49">
        <v>521152</v>
      </c>
      <c r="D898" s="49" t="s">
        <v>749</v>
      </c>
      <c r="E898" s="49" t="s">
        <v>789</v>
      </c>
      <c r="F898" s="49">
        <v>0</v>
      </c>
      <c r="G898" s="49" t="s">
        <v>12</v>
      </c>
      <c r="H898" s="49" t="s">
        <v>789</v>
      </c>
      <c r="I898" s="49">
        <v>0</v>
      </c>
    </row>
    <row r="899" spans="1:9" x14ac:dyDescent="0.35">
      <c r="A899" s="49" t="s">
        <v>40</v>
      </c>
      <c r="B899" s="49">
        <v>23</v>
      </c>
      <c r="C899" s="49">
        <v>521154</v>
      </c>
      <c r="D899" s="49" t="s">
        <v>1781</v>
      </c>
      <c r="E899" s="49" t="s">
        <v>3463</v>
      </c>
      <c r="F899" s="49" t="s">
        <v>3464</v>
      </c>
      <c r="G899" s="49" t="s">
        <v>40</v>
      </c>
      <c r="H899" s="49" t="s">
        <v>3463</v>
      </c>
      <c r="I899" s="49" t="s">
        <v>3464</v>
      </c>
    </row>
    <row r="900" spans="1:9" x14ac:dyDescent="0.35">
      <c r="A900" s="49" t="s">
        <v>42</v>
      </c>
      <c r="B900" s="49" t="s">
        <v>3653</v>
      </c>
      <c r="C900" s="49">
        <v>521156</v>
      </c>
      <c r="D900" s="49" t="s">
        <v>3705</v>
      </c>
      <c r="E900" s="49" t="s">
        <v>3703</v>
      </c>
      <c r="F900" s="49" t="s">
        <v>3704</v>
      </c>
      <c r="G900" s="49" t="s">
        <v>42</v>
      </c>
      <c r="H900" s="49" t="s">
        <v>3703</v>
      </c>
      <c r="I900" s="49" t="s">
        <v>3704</v>
      </c>
    </row>
    <row r="901" spans="1:9" x14ac:dyDescent="0.35">
      <c r="A901" s="49" t="s">
        <v>42</v>
      </c>
      <c r="B901" s="49" t="s">
        <v>3712</v>
      </c>
      <c r="C901" s="49">
        <v>521157</v>
      </c>
      <c r="D901" s="49" t="s">
        <v>1903</v>
      </c>
      <c r="E901" s="49" t="s">
        <v>3713</v>
      </c>
      <c r="F901" s="49" t="s">
        <v>3714</v>
      </c>
      <c r="G901" s="49" t="s">
        <v>42</v>
      </c>
      <c r="H901" s="49" t="s">
        <v>3713</v>
      </c>
      <c r="I901" s="49" t="s">
        <v>3714</v>
      </c>
    </row>
    <row r="902" spans="1:9" x14ac:dyDescent="0.35">
      <c r="A902" s="49" t="s">
        <v>10</v>
      </c>
      <c r="B902" s="49" t="s">
        <v>402</v>
      </c>
      <c r="C902" s="49">
        <v>521158</v>
      </c>
      <c r="D902" s="49" t="s">
        <v>482</v>
      </c>
      <c r="E902" s="49" t="s">
        <v>480</v>
      </c>
      <c r="F902" s="49" t="s">
        <v>481</v>
      </c>
      <c r="G902" s="49" t="s">
        <v>10</v>
      </c>
      <c r="H902" s="49" t="s">
        <v>480</v>
      </c>
      <c r="I902" s="49" t="s">
        <v>481</v>
      </c>
    </row>
    <row r="903" spans="1:9" x14ac:dyDescent="0.35">
      <c r="A903" s="49" t="s">
        <v>41</v>
      </c>
      <c r="B903" s="49" t="s">
        <v>3584</v>
      </c>
      <c r="C903" s="49">
        <v>521159</v>
      </c>
      <c r="D903" s="49" t="s">
        <v>3595</v>
      </c>
      <c r="E903" s="49" t="s">
        <v>3593</v>
      </c>
      <c r="F903" s="49" t="s">
        <v>3594</v>
      </c>
      <c r="G903" s="49" t="s">
        <v>41</v>
      </c>
      <c r="H903" s="49" t="s">
        <v>3593</v>
      </c>
      <c r="I903" s="49" t="s">
        <v>3594</v>
      </c>
    </row>
    <row r="904" spans="1:9" x14ac:dyDescent="0.35">
      <c r="A904" s="49" t="s">
        <v>41</v>
      </c>
      <c r="B904" s="49" t="s">
        <v>3584</v>
      </c>
      <c r="C904" s="49">
        <v>521160</v>
      </c>
      <c r="D904" s="49" t="s">
        <v>3621</v>
      </c>
      <c r="E904" s="49" t="s">
        <v>3619</v>
      </c>
      <c r="F904" s="49" t="s">
        <v>3620</v>
      </c>
      <c r="G904" s="49" t="s">
        <v>41</v>
      </c>
      <c r="H904" s="49" t="s">
        <v>3619</v>
      </c>
      <c r="I904" s="49" t="s">
        <v>3620</v>
      </c>
    </row>
    <row r="905" spans="1:9" x14ac:dyDescent="0.35">
      <c r="A905" s="49" t="s">
        <v>21</v>
      </c>
      <c r="B905" s="49" t="s">
        <v>2086</v>
      </c>
      <c r="C905" s="49">
        <v>521161</v>
      </c>
      <c r="D905" s="49" t="s">
        <v>2104</v>
      </c>
      <c r="E905" s="49" t="s">
        <v>2102</v>
      </c>
      <c r="F905" s="49" t="s">
        <v>2103</v>
      </c>
      <c r="G905" s="49" t="s">
        <v>21</v>
      </c>
      <c r="H905" s="49" t="s">
        <v>2102</v>
      </c>
      <c r="I905" s="49" t="s">
        <v>2103</v>
      </c>
    </row>
    <row r="906" spans="1:9" x14ac:dyDescent="0.35">
      <c r="A906" s="49" t="s">
        <v>8</v>
      </c>
      <c r="B906" s="49" t="s">
        <v>207</v>
      </c>
      <c r="C906" s="49">
        <v>521162</v>
      </c>
      <c r="D906" s="49" t="s">
        <v>258</v>
      </c>
      <c r="E906" s="49" t="s">
        <v>256</v>
      </c>
      <c r="F906" s="49" t="s">
        <v>257</v>
      </c>
      <c r="G906" s="49" t="s">
        <v>8</v>
      </c>
      <c r="H906" s="49" t="s">
        <v>256</v>
      </c>
      <c r="I906" s="49" t="s">
        <v>257</v>
      </c>
    </row>
    <row r="907" spans="1:9" x14ac:dyDescent="0.35">
      <c r="A907" s="49" t="s">
        <v>12</v>
      </c>
      <c r="B907" s="49">
        <v>77</v>
      </c>
      <c r="C907" s="49">
        <v>521164</v>
      </c>
      <c r="D907" s="49" t="s">
        <v>805</v>
      </c>
      <c r="E907" s="49" t="s">
        <v>803</v>
      </c>
      <c r="F907" s="49" t="s">
        <v>804</v>
      </c>
      <c r="G907" s="49" t="s">
        <v>12</v>
      </c>
      <c r="H907" s="49" t="s">
        <v>803</v>
      </c>
      <c r="I907" s="49" t="s">
        <v>804</v>
      </c>
    </row>
    <row r="908" spans="1:9" x14ac:dyDescent="0.35">
      <c r="A908" s="49" t="s">
        <v>35</v>
      </c>
      <c r="B908" s="49" t="s">
        <v>3004</v>
      </c>
      <c r="C908" s="49">
        <v>521165</v>
      </c>
      <c r="D908" s="49" t="s">
        <v>3007</v>
      </c>
      <c r="E908" s="49" t="s">
        <v>3005</v>
      </c>
      <c r="F908" s="49" t="s">
        <v>3006</v>
      </c>
      <c r="G908" s="49" t="s">
        <v>35</v>
      </c>
      <c r="H908" s="49" t="s">
        <v>3005</v>
      </c>
      <c r="I908" s="49" t="s">
        <v>3006</v>
      </c>
    </row>
    <row r="909" spans="1:9" x14ac:dyDescent="0.35">
      <c r="A909" s="49" t="s">
        <v>19</v>
      </c>
      <c r="B909" s="49" t="s">
        <v>1637</v>
      </c>
      <c r="C909" s="49">
        <v>521166</v>
      </c>
      <c r="D909" s="49" t="s">
        <v>1649</v>
      </c>
      <c r="E909" s="49" t="s">
        <v>1647</v>
      </c>
      <c r="F909" s="49" t="s">
        <v>1648</v>
      </c>
      <c r="G909" s="49" t="s">
        <v>19</v>
      </c>
      <c r="H909" s="49" t="s">
        <v>1647</v>
      </c>
      <c r="I909" s="49" t="s">
        <v>1648</v>
      </c>
    </row>
    <row r="910" spans="1:9" x14ac:dyDescent="0.35">
      <c r="A910" s="49" t="s">
        <v>19</v>
      </c>
      <c r="B910" s="49">
        <v>78</v>
      </c>
      <c r="C910" s="49">
        <v>521168</v>
      </c>
      <c r="D910" s="49" t="s">
        <v>1646</v>
      </c>
      <c r="E910" s="49" t="s">
        <v>1644</v>
      </c>
      <c r="F910" s="49" t="s">
        <v>1645</v>
      </c>
      <c r="G910" s="49" t="s">
        <v>19</v>
      </c>
      <c r="H910" s="49" t="s">
        <v>1644</v>
      </c>
      <c r="I910" s="49" t="s">
        <v>1645</v>
      </c>
    </row>
    <row r="911" spans="1:9" x14ac:dyDescent="0.35">
      <c r="A911" s="49" t="s">
        <v>3795</v>
      </c>
      <c r="B911" s="49" t="s">
        <v>3804</v>
      </c>
      <c r="C911" s="49">
        <v>521169</v>
      </c>
      <c r="D911" s="49" t="s">
        <v>3811</v>
      </c>
      <c r="E911" s="49">
        <v>21</v>
      </c>
      <c r="F911" s="49" t="s">
        <v>3810</v>
      </c>
      <c r="G911" s="49" t="s">
        <v>3795</v>
      </c>
      <c r="H911" s="49">
        <v>21</v>
      </c>
      <c r="I911" s="49" t="s">
        <v>3810</v>
      </c>
    </row>
    <row r="912" spans="1:9" x14ac:dyDescent="0.35">
      <c r="A912" s="49" t="s">
        <v>34</v>
      </c>
      <c r="B912" s="49" t="s">
        <v>2938</v>
      </c>
      <c r="C912" s="49">
        <v>521170</v>
      </c>
      <c r="D912" s="49" t="s">
        <v>2944</v>
      </c>
      <c r="E912" s="49" t="s">
        <v>2942</v>
      </c>
      <c r="F912" s="49" t="s">
        <v>2943</v>
      </c>
      <c r="G912" s="49" t="s">
        <v>34</v>
      </c>
      <c r="H912" s="49" t="s">
        <v>2942</v>
      </c>
      <c r="I912" s="49" t="s">
        <v>2943</v>
      </c>
    </row>
    <row r="913" spans="1:12" x14ac:dyDescent="0.35">
      <c r="A913" s="49" t="s">
        <v>42</v>
      </c>
      <c r="B913" s="49" t="s">
        <v>3653</v>
      </c>
      <c r="C913" s="49">
        <v>521171</v>
      </c>
      <c r="D913" s="49" t="s">
        <v>3711</v>
      </c>
      <c r="E913" s="49" t="s">
        <v>3709</v>
      </c>
      <c r="F913" s="49" t="s">
        <v>3710</v>
      </c>
      <c r="G913" s="49" t="s">
        <v>42</v>
      </c>
      <c r="H913" s="49" t="s">
        <v>3709</v>
      </c>
      <c r="I913" s="49" t="s">
        <v>3710</v>
      </c>
    </row>
    <row r="914" spans="1:12" x14ac:dyDescent="0.35">
      <c r="A914" s="49" t="s">
        <v>21</v>
      </c>
      <c r="B914" s="49">
        <v>70</v>
      </c>
      <c r="C914" s="49">
        <v>521173</v>
      </c>
      <c r="D914" s="49" t="s">
        <v>2060</v>
      </c>
      <c r="E914" s="49" t="s">
        <v>2058</v>
      </c>
      <c r="F914" s="49" t="s">
        <v>2059</v>
      </c>
      <c r="G914" s="49" t="s">
        <v>21</v>
      </c>
      <c r="H914" s="49" t="s">
        <v>2058</v>
      </c>
      <c r="I914" s="49" t="s">
        <v>2059</v>
      </c>
    </row>
    <row r="915" spans="1:12" x14ac:dyDescent="0.35">
      <c r="A915" s="49" t="s">
        <v>42</v>
      </c>
      <c r="B915" s="49" t="s">
        <v>3675</v>
      </c>
      <c r="C915" s="49">
        <v>521174</v>
      </c>
      <c r="D915" s="49" t="s">
        <v>3708</v>
      </c>
      <c r="E915" s="49">
        <v>52</v>
      </c>
      <c r="F915" s="49">
        <v>0</v>
      </c>
      <c r="G915" s="49" t="s">
        <v>42</v>
      </c>
      <c r="H915" s="49">
        <v>52</v>
      </c>
      <c r="I915" s="49">
        <v>0</v>
      </c>
    </row>
    <row r="916" spans="1:12" x14ac:dyDescent="0.35">
      <c r="A916" s="49" t="s">
        <v>10</v>
      </c>
      <c r="B916" s="49" t="s">
        <v>376</v>
      </c>
      <c r="C916" s="49">
        <v>521175</v>
      </c>
      <c r="D916" s="49" t="s">
        <v>479</v>
      </c>
      <c r="E916" s="49" t="s">
        <v>477</v>
      </c>
      <c r="F916" s="49" t="s">
        <v>478</v>
      </c>
      <c r="G916" s="49" t="s">
        <v>10</v>
      </c>
      <c r="H916" s="49" t="s">
        <v>477</v>
      </c>
      <c r="I916" s="49" t="s">
        <v>478</v>
      </c>
    </row>
    <row r="917" spans="1:12" x14ac:dyDescent="0.35">
      <c r="A917" s="49" t="s">
        <v>40</v>
      </c>
      <c r="B917" s="49" t="s">
        <v>3377</v>
      </c>
      <c r="C917" s="49">
        <v>521176</v>
      </c>
      <c r="D917" s="49" t="s">
        <v>3480</v>
      </c>
      <c r="E917" s="49" t="s">
        <v>3478</v>
      </c>
      <c r="F917" s="49" t="s">
        <v>3479</v>
      </c>
      <c r="G917" s="49" t="s">
        <v>40</v>
      </c>
      <c r="H917" s="49" t="s">
        <v>3478</v>
      </c>
      <c r="I917" s="49" t="s">
        <v>3479</v>
      </c>
    </row>
    <row r="918" spans="1:12" x14ac:dyDescent="0.35">
      <c r="A918" s="49" t="s">
        <v>11</v>
      </c>
      <c r="B918" s="49" t="s">
        <v>583</v>
      </c>
      <c r="C918" s="49">
        <v>521177</v>
      </c>
      <c r="D918" s="49" t="s">
        <v>627</v>
      </c>
      <c r="E918" s="49" t="s">
        <v>625</v>
      </c>
      <c r="F918" s="49" t="s">
        <v>626</v>
      </c>
      <c r="G918" s="49" t="s">
        <v>11</v>
      </c>
      <c r="H918" s="49" t="s">
        <v>625</v>
      </c>
      <c r="I918" s="49" t="s">
        <v>626</v>
      </c>
    </row>
    <row r="919" spans="1:12" x14ac:dyDescent="0.35">
      <c r="A919" s="49" t="s">
        <v>28</v>
      </c>
      <c r="B919" s="49">
        <v>34</v>
      </c>
      <c r="C919" s="49">
        <v>521178</v>
      </c>
      <c r="D919" s="49" t="s">
        <v>2666</v>
      </c>
      <c r="E919" s="49" t="s">
        <v>2664</v>
      </c>
      <c r="F919" s="49" t="s">
        <v>2665</v>
      </c>
      <c r="G919" s="49" t="s">
        <v>28</v>
      </c>
      <c r="H919" s="49" t="s">
        <v>2664</v>
      </c>
      <c r="I919" s="49" t="s">
        <v>2665</v>
      </c>
    </row>
    <row r="920" spans="1:12" x14ac:dyDescent="0.35">
      <c r="A920" s="49" t="s">
        <v>1552</v>
      </c>
      <c r="B920" s="49">
        <v>99</v>
      </c>
      <c r="C920" s="49">
        <v>521179</v>
      </c>
      <c r="D920" s="49" t="s">
        <v>1566</v>
      </c>
      <c r="E920" s="49">
        <v>301</v>
      </c>
      <c r="F920" s="49">
        <v>159</v>
      </c>
      <c r="G920" s="49" t="s">
        <v>1552</v>
      </c>
      <c r="H920" s="49">
        <v>0</v>
      </c>
      <c r="I920" s="49">
        <v>0</v>
      </c>
      <c r="J920" s="49" t="s">
        <v>1552</v>
      </c>
      <c r="K920" s="49">
        <v>301</v>
      </c>
      <c r="L920" s="49">
        <v>159</v>
      </c>
    </row>
    <row r="921" spans="1:12" x14ac:dyDescent="0.35">
      <c r="A921" s="49" t="s">
        <v>17</v>
      </c>
      <c r="B921" s="49" t="s">
        <v>1336</v>
      </c>
      <c r="C921" s="49">
        <v>521180</v>
      </c>
      <c r="D921" s="49" t="s">
        <v>1389</v>
      </c>
      <c r="E921" s="49" t="s">
        <v>801</v>
      </c>
      <c r="F921" s="49">
        <v>0</v>
      </c>
      <c r="G921" s="49" t="s">
        <v>17</v>
      </c>
      <c r="H921" s="49" t="s">
        <v>801</v>
      </c>
      <c r="I921" s="49">
        <v>0</v>
      </c>
    </row>
    <row r="922" spans="1:12" x14ac:dyDescent="0.35">
      <c r="A922" s="49" t="s">
        <v>9</v>
      </c>
      <c r="B922" s="49" t="s">
        <v>301</v>
      </c>
      <c r="C922" s="49">
        <v>521181</v>
      </c>
      <c r="D922" s="49" t="s">
        <v>307</v>
      </c>
      <c r="E922" s="49" t="s">
        <v>339</v>
      </c>
      <c r="F922" s="49" t="s">
        <v>340</v>
      </c>
      <c r="G922" s="49" t="s">
        <v>9</v>
      </c>
      <c r="H922" s="49" t="s">
        <v>339</v>
      </c>
      <c r="I922" s="49" t="s">
        <v>340</v>
      </c>
    </row>
    <row r="923" spans="1:12" x14ac:dyDescent="0.35">
      <c r="A923" s="49" t="s">
        <v>37</v>
      </c>
      <c r="B923" s="49" t="s">
        <v>2998</v>
      </c>
      <c r="C923" s="49">
        <v>521183</v>
      </c>
      <c r="D923" s="49" t="s">
        <v>3001</v>
      </c>
      <c r="E923" s="49" t="s">
        <v>2999</v>
      </c>
      <c r="F923" s="49" t="s">
        <v>3000</v>
      </c>
      <c r="G923" s="49" t="s">
        <v>35</v>
      </c>
      <c r="H923" s="49" t="s">
        <v>3002</v>
      </c>
      <c r="I923" s="49" t="s">
        <v>3003</v>
      </c>
      <c r="J923" s="49" t="s">
        <v>37</v>
      </c>
      <c r="K923" s="49" t="s">
        <v>3127</v>
      </c>
      <c r="L923" s="49" t="s">
        <v>3223</v>
      </c>
    </row>
    <row r="924" spans="1:12" x14ac:dyDescent="0.35">
      <c r="A924" s="49" t="s">
        <v>21</v>
      </c>
      <c r="B924" s="49" t="s">
        <v>2086</v>
      </c>
      <c r="C924" s="49">
        <v>521184</v>
      </c>
      <c r="D924" s="49" t="s">
        <v>2096</v>
      </c>
      <c r="E924" s="49" t="s">
        <v>2095</v>
      </c>
      <c r="F924" s="49">
        <v>0</v>
      </c>
      <c r="G924" s="49" t="s">
        <v>21</v>
      </c>
      <c r="H924" s="49" t="s">
        <v>2095</v>
      </c>
      <c r="I924" s="49">
        <v>0</v>
      </c>
    </row>
    <row r="925" spans="1:12" x14ac:dyDescent="0.35">
      <c r="A925" s="49" t="s">
        <v>41</v>
      </c>
      <c r="B925" s="49" t="s">
        <v>3584</v>
      </c>
      <c r="C925" s="49">
        <v>521185</v>
      </c>
      <c r="D925" s="49" t="s">
        <v>3587</v>
      </c>
      <c r="E925" s="49" t="s">
        <v>3585</v>
      </c>
      <c r="F925" s="49" t="s">
        <v>3586</v>
      </c>
      <c r="G925" s="49" t="s">
        <v>41</v>
      </c>
      <c r="H925" s="49" t="s">
        <v>3585</v>
      </c>
      <c r="I925" s="49" t="s">
        <v>3586</v>
      </c>
    </row>
    <row r="926" spans="1:12" x14ac:dyDescent="0.35">
      <c r="A926" s="49" t="s">
        <v>40</v>
      </c>
      <c r="B926" s="49" t="s">
        <v>3377</v>
      </c>
      <c r="C926" s="49">
        <v>521186</v>
      </c>
      <c r="D926" s="49" t="s">
        <v>3451</v>
      </c>
      <c r="E926" s="49" t="s">
        <v>3460</v>
      </c>
      <c r="F926" s="49">
        <v>224</v>
      </c>
      <c r="G926" s="49" t="s">
        <v>40</v>
      </c>
      <c r="H926" s="49" t="s">
        <v>3460</v>
      </c>
      <c r="I926" s="49">
        <v>224</v>
      </c>
    </row>
    <row r="927" spans="1:12" x14ac:dyDescent="0.35">
      <c r="A927" s="49" t="s">
        <v>12</v>
      </c>
      <c r="B927" s="49" t="s">
        <v>760</v>
      </c>
      <c r="C927" s="49">
        <v>521187</v>
      </c>
      <c r="D927" s="49" t="s">
        <v>785</v>
      </c>
      <c r="E927" s="49">
        <v>0</v>
      </c>
      <c r="F927" s="49" t="s">
        <v>784</v>
      </c>
      <c r="G927" s="49" t="s">
        <v>12</v>
      </c>
      <c r="H927" s="49">
        <v>0</v>
      </c>
      <c r="I927" s="49" t="s">
        <v>784</v>
      </c>
    </row>
    <row r="928" spans="1:12" x14ac:dyDescent="0.35">
      <c r="A928" s="49" t="s">
        <v>13</v>
      </c>
      <c r="B928" s="49" t="s">
        <v>953</v>
      </c>
      <c r="C928" s="49">
        <v>521188</v>
      </c>
      <c r="D928" s="49" t="s">
        <v>985</v>
      </c>
      <c r="E928" s="49" t="s">
        <v>983</v>
      </c>
      <c r="F928" s="49" t="s">
        <v>984</v>
      </c>
      <c r="G928" s="49" t="s">
        <v>13</v>
      </c>
      <c r="H928" s="49" t="s">
        <v>983</v>
      </c>
      <c r="I928" s="49" t="s">
        <v>984</v>
      </c>
    </row>
    <row r="929" spans="1:12" x14ac:dyDescent="0.35">
      <c r="A929" s="49" t="s">
        <v>12</v>
      </c>
      <c r="B929" s="49" t="s">
        <v>713</v>
      </c>
      <c r="C929" s="49">
        <v>521189</v>
      </c>
      <c r="D929" s="49" t="s">
        <v>797</v>
      </c>
      <c r="E929" s="49" t="s">
        <v>795</v>
      </c>
      <c r="F929" s="49" t="s">
        <v>796</v>
      </c>
      <c r="G929" s="49" t="s">
        <v>12</v>
      </c>
      <c r="H929" s="49" t="s">
        <v>795</v>
      </c>
      <c r="I929" s="49" t="s">
        <v>796</v>
      </c>
    </row>
    <row r="930" spans="1:12" x14ac:dyDescent="0.35">
      <c r="A930" s="49" t="s">
        <v>26</v>
      </c>
      <c r="B930" s="49" t="s">
        <v>2503</v>
      </c>
      <c r="C930" s="49">
        <v>521191</v>
      </c>
      <c r="D930" s="49" t="s">
        <v>2511</v>
      </c>
      <c r="E930" s="49">
        <v>0</v>
      </c>
      <c r="F930" s="49">
        <v>0</v>
      </c>
      <c r="G930" s="49" t="s">
        <v>26</v>
      </c>
      <c r="H930" s="49">
        <v>0</v>
      </c>
      <c r="I930" s="49">
        <v>0</v>
      </c>
      <c r="J930" s="49" t="s">
        <v>26</v>
      </c>
      <c r="K930" s="49">
        <v>0</v>
      </c>
      <c r="L930" s="49">
        <v>0</v>
      </c>
    </row>
    <row r="931" spans="1:12" x14ac:dyDescent="0.35">
      <c r="A931" s="49" t="s">
        <v>32</v>
      </c>
      <c r="B931" s="49" t="s">
        <v>2863</v>
      </c>
      <c r="C931" s="49">
        <v>521193</v>
      </c>
      <c r="D931" s="49" t="s">
        <v>2904</v>
      </c>
      <c r="E931" s="49" t="s">
        <v>2913</v>
      </c>
      <c r="F931" s="49">
        <v>0</v>
      </c>
      <c r="G931" s="49" t="s">
        <v>32</v>
      </c>
      <c r="H931" s="49" t="s">
        <v>2913</v>
      </c>
      <c r="I931" s="49">
        <v>0</v>
      </c>
    </row>
    <row r="932" spans="1:12" x14ac:dyDescent="0.35">
      <c r="A932" s="49" t="s">
        <v>14</v>
      </c>
      <c r="B932" s="49" t="s">
        <v>1057</v>
      </c>
      <c r="C932" s="49">
        <v>521194</v>
      </c>
      <c r="D932" s="49" t="s">
        <v>1060</v>
      </c>
      <c r="E932" s="49">
        <v>204</v>
      </c>
      <c r="F932" s="49">
        <v>0</v>
      </c>
      <c r="G932" s="49" t="s">
        <v>14</v>
      </c>
      <c r="H932" s="49">
        <v>204</v>
      </c>
      <c r="I932" s="49">
        <v>0</v>
      </c>
    </row>
    <row r="933" spans="1:12" x14ac:dyDescent="0.35">
      <c r="A933" s="49" t="s">
        <v>8</v>
      </c>
      <c r="B933" s="49" t="s">
        <v>203</v>
      </c>
      <c r="C933" s="49">
        <v>521196</v>
      </c>
      <c r="D933" s="49" t="s">
        <v>213</v>
      </c>
      <c r="E933" s="49" t="s">
        <v>236</v>
      </c>
      <c r="F933" s="49" t="s">
        <v>237</v>
      </c>
      <c r="G933" s="49" t="s">
        <v>8</v>
      </c>
      <c r="H933" s="49" t="s">
        <v>236</v>
      </c>
      <c r="I933" s="49" t="s">
        <v>237</v>
      </c>
    </row>
    <row r="934" spans="1:12" x14ac:dyDescent="0.35">
      <c r="A934" s="49" t="s">
        <v>6</v>
      </c>
      <c r="B934" s="49" t="s">
        <v>54</v>
      </c>
      <c r="C934" s="49">
        <v>521197</v>
      </c>
      <c r="D934" s="49" t="s">
        <v>94</v>
      </c>
      <c r="E934" s="49" t="s">
        <v>92</v>
      </c>
      <c r="F934" s="49" t="s">
        <v>93</v>
      </c>
      <c r="G934" s="49" t="s">
        <v>6</v>
      </c>
      <c r="H934" s="49" t="s">
        <v>92</v>
      </c>
      <c r="I934" s="49" t="s">
        <v>93</v>
      </c>
    </row>
    <row r="935" spans="1:12" x14ac:dyDescent="0.35">
      <c r="A935" s="49" t="s">
        <v>28</v>
      </c>
      <c r="B935" s="49">
        <v>34</v>
      </c>
      <c r="C935" s="49">
        <v>521198</v>
      </c>
      <c r="D935" s="49" t="s">
        <v>2695</v>
      </c>
      <c r="E935" s="49" t="s">
        <v>2693</v>
      </c>
      <c r="F935" s="49" t="s">
        <v>2694</v>
      </c>
      <c r="G935" s="49" t="s">
        <v>28</v>
      </c>
      <c r="H935" s="49" t="s">
        <v>2693</v>
      </c>
      <c r="I935" s="49" t="s">
        <v>2694</v>
      </c>
    </row>
    <row r="936" spans="1:12" x14ac:dyDescent="0.35">
      <c r="A936" s="49" t="s">
        <v>38</v>
      </c>
      <c r="B936" s="49">
        <v>51</v>
      </c>
      <c r="C936" s="49">
        <v>521199</v>
      </c>
      <c r="D936" s="49" t="s">
        <v>3281</v>
      </c>
      <c r="E936" s="49" t="s">
        <v>3279</v>
      </c>
      <c r="F936" s="49" t="s">
        <v>3280</v>
      </c>
      <c r="G936" s="49" t="s">
        <v>38</v>
      </c>
      <c r="H936" s="49" t="s">
        <v>3279</v>
      </c>
      <c r="I936" s="49" t="s">
        <v>3280</v>
      </c>
    </row>
    <row r="937" spans="1:12" x14ac:dyDescent="0.35">
      <c r="A937" s="49" t="s">
        <v>42</v>
      </c>
      <c r="B937" s="49" t="s">
        <v>3675</v>
      </c>
      <c r="C937" s="49">
        <v>521200</v>
      </c>
      <c r="D937" s="49" t="s">
        <v>3697</v>
      </c>
      <c r="E937" s="49" t="s">
        <v>3696</v>
      </c>
      <c r="F937" s="49">
        <v>373</v>
      </c>
      <c r="G937" s="49" t="s">
        <v>42</v>
      </c>
      <c r="H937" s="49" t="s">
        <v>3696</v>
      </c>
      <c r="I937" s="49">
        <v>373</v>
      </c>
    </row>
    <row r="938" spans="1:12" x14ac:dyDescent="0.35">
      <c r="A938" s="49" t="s">
        <v>15</v>
      </c>
      <c r="B938" s="49" t="s">
        <v>1074</v>
      </c>
      <c r="C938" s="49">
        <v>521201</v>
      </c>
      <c r="D938" s="49" t="s">
        <v>1096</v>
      </c>
      <c r="E938" s="49" t="s">
        <v>1115</v>
      </c>
      <c r="F938" s="49" t="s">
        <v>1116</v>
      </c>
      <c r="G938" s="49" t="s">
        <v>15</v>
      </c>
      <c r="H938" s="49" t="s">
        <v>1117</v>
      </c>
      <c r="I938" s="49" t="s">
        <v>1118</v>
      </c>
      <c r="J938" s="49" t="s">
        <v>18</v>
      </c>
      <c r="K938" s="49" t="s">
        <v>1546</v>
      </c>
      <c r="L938" s="49" t="s">
        <v>1547</v>
      </c>
    </row>
    <row r="939" spans="1:12" x14ac:dyDescent="0.35">
      <c r="A939" s="49" t="s">
        <v>40</v>
      </c>
      <c r="B939" s="49" t="s">
        <v>3417</v>
      </c>
      <c r="C939" s="49">
        <v>521202</v>
      </c>
      <c r="D939" s="49" t="s">
        <v>3474</v>
      </c>
      <c r="E939" s="49" t="s">
        <v>3473</v>
      </c>
      <c r="F939" s="49">
        <v>0</v>
      </c>
      <c r="G939" s="49" t="s">
        <v>40</v>
      </c>
      <c r="H939" s="49" t="s">
        <v>3473</v>
      </c>
      <c r="I939" s="49">
        <v>0</v>
      </c>
    </row>
    <row r="940" spans="1:12" x14ac:dyDescent="0.35">
      <c r="A940" s="49" t="s">
        <v>10</v>
      </c>
      <c r="B940" s="49" t="s">
        <v>432</v>
      </c>
      <c r="C940" s="49">
        <v>521204</v>
      </c>
      <c r="D940" s="49" t="s">
        <v>476</v>
      </c>
      <c r="E940" s="49" t="s">
        <v>474</v>
      </c>
      <c r="F940" s="49" t="s">
        <v>475</v>
      </c>
      <c r="G940" s="49" t="s">
        <v>10</v>
      </c>
      <c r="H940" s="49" t="s">
        <v>474</v>
      </c>
      <c r="I940" s="49" t="s">
        <v>475</v>
      </c>
    </row>
    <row r="941" spans="1:12" x14ac:dyDescent="0.35">
      <c r="A941" s="49" t="s">
        <v>37</v>
      </c>
      <c r="B941" s="49" t="s">
        <v>3130</v>
      </c>
      <c r="C941" s="49">
        <v>521206</v>
      </c>
      <c r="D941" s="49" t="s">
        <v>3155</v>
      </c>
      <c r="E941" s="49" t="s">
        <v>3218</v>
      </c>
      <c r="F941" s="49" t="s">
        <v>1683</v>
      </c>
      <c r="G941" s="49" t="s">
        <v>37</v>
      </c>
      <c r="H941" s="49" t="s">
        <v>3218</v>
      </c>
      <c r="I941" s="49" t="s">
        <v>1683</v>
      </c>
    </row>
    <row r="942" spans="1:12" x14ac:dyDescent="0.35">
      <c r="A942" s="49" t="s">
        <v>21</v>
      </c>
      <c r="B942" s="49" t="s">
        <v>2007</v>
      </c>
      <c r="C942" s="49">
        <v>521207</v>
      </c>
      <c r="D942" s="49" t="s">
        <v>2091</v>
      </c>
      <c r="E942" s="49" t="s">
        <v>2089</v>
      </c>
      <c r="F942" s="49" t="s">
        <v>2090</v>
      </c>
      <c r="G942" s="49" t="s">
        <v>21</v>
      </c>
      <c r="H942" s="49" t="s">
        <v>2089</v>
      </c>
      <c r="I942" s="49" t="s">
        <v>2090</v>
      </c>
    </row>
    <row r="943" spans="1:12" x14ac:dyDescent="0.35">
      <c r="A943" s="49" t="s">
        <v>35</v>
      </c>
      <c r="B943" s="49" t="s">
        <v>3004</v>
      </c>
      <c r="C943" s="49">
        <v>521208</v>
      </c>
      <c r="D943" s="49" t="s">
        <v>1377</v>
      </c>
      <c r="E943" s="49" t="s">
        <v>3043</v>
      </c>
      <c r="F943" s="49" t="s">
        <v>3044</v>
      </c>
      <c r="G943" s="49" t="s">
        <v>35</v>
      </c>
      <c r="H943" s="49" t="s">
        <v>3043</v>
      </c>
      <c r="I943" s="49" t="s">
        <v>3044</v>
      </c>
    </row>
    <row r="944" spans="1:12" x14ac:dyDescent="0.35">
      <c r="A944" s="49" t="s">
        <v>17</v>
      </c>
      <c r="B944" s="49">
        <v>48</v>
      </c>
      <c r="C944" s="49">
        <v>521209</v>
      </c>
      <c r="D944" s="49" t="s">
        <v>1377</v>
      </c>
      <c r="E944" s="49" t="s">
        <v>1375</v>
      </c>
      <c r="F944" s="49" t="s">
        <v>1376</v>
      </c>
      <c r="G944" s="49" t="s">
        <v>17</v>
      </c>
      <c r="H944" s="49" t="s">
        <v>1375</v>
      </c>
      <c r="I944" s="49" t="s">
        <v>1376</v>
      </c>
    </row>
    <row r="945" spans="1:12" x14ac:dyDescent="0.35">
      <c r="A945" s="49" t="s">
        <v>27</v>
      </c>
      <c r="B945" s="49" t="s">
        <v>2608</v>
      </c>
      <c r="C945" s="49">
        <v>521210</v>
      </c>
      <c r="D945" s="49" t="s">
        <v>2611</v>
      </c>
      <c r="E945" s="49" t="s">
        <v>2609</v>
      </c>
      <c r="F945" s="49" t="s">
        <v>2610</v>
      </c>
      <c r="G945" s="49" t="s">
        <v>16</v>
      </c>
      <c r="H945" s="49" t="s">
        <v>2612</v>
      </c>
      <c r="I945" s="49" t="s">
        <v>2613</v>
      </c>
      <c r="J945" s="49" t="s">
        <v>27</v>
      </c>
      <c r="K945" s="49" t="s">
        <v>2669</v>
      </c>
      <c r="L945" s="49" t="s">
        <v>2670</v>
      </c>
    </row>
    <row r="946" spans="1:12" x14ac:dyDescent="0.35">
      <c r="A946" s="49" t="s">
        <v>10</v>
      </c>
      <c r="B946" s="49" t="s">
        <v>388</v>
      </c>
      <c r="C946" s="49">
        <v>521211</v>
      </c>
      <c r="D946" s="49" t="s">
        <v>473</v>
      </c>
      <c r="E946" s="49" t="s">
        <v>471</v>
      </c>
      <c r="F946" s="49" t="s">
        <v>472</v>
      </c>
      <c r="G946" s="49" t="s">
        <v>10</v>
      </c>
      <c r="H946" s="49" t="s">
        <v>471</v>
      </c>
      <c r="I946" s="49" t="s">
        <v>472</v>
      </c>
    </row>
    <row r="947" spans="1:12" x14ac:dyDescent="0.35">
      <c r="A947" s="49" t="s">
        <v>38</v>
      </c>
      <c r="B947" s="49">
        <v>51</v>
      </c>
      <c r="C947" s="49">
        <v>521212</v>
      </c>
      <c r="D947" s="49" t="s">
        <v>3256</v>
      </c>
      <c r="E947" s="49" t="s">
        <v>3254</v>
      </c>
      <c r="F947" s="49" t="s">
        <v>3255</v>
      </c>
      <c r="G947" s="49" t="s">
        <v>38</v>
      </c>
      <c r="H947" s="49" t="s">
        <v>3254</v>
      </c>
      <c r="I947" s="49" t="s">
        <v>3255</v>
      </c>
    </row>
    <row r="948" spans="1:12" x14ac:dyDescent="0.35">
      <c r="A948" s="49" t="s">
        <v>12</v>
      </c>
      <c r="B948" s="49" t="s">
        <v>693</v>
      </c>
      <c r="C948" s="49">
        <v>521213</v>
      </c>
      <c r="D948" s="49" t="s">
        <v>685</v>
      </c>
      <c r="E948" s="49">
        <v>20</v>
      </c>
      <c r="F948" s="49">
        <v>120</v>
      </c>
      <c r="G948" s="49" t="s">
        <v>12</v>
      </c>
      <c r="H948" s="49">
        <v>20</v>
      </c>
      <c r="I948" s="49">
        <v>120</v>
      </c>
    </row>
    <row r="949" spans="1:12" x14ac:dyDescent="0.35">
      <c r="A949" s="49" t="s">
        <v>36</v>
      </c>
      <c r="B949" s="49">
        <v>37</v>
      </c>
      <c r="C949" s="49">
        <v>521214</v>
      </c>
      <c r="D949" s="49" t="s">
        <v>3082</v>
      </c>
      <c r="E949" s="49" t="s">
        <v>3080</v>
      </c>
      <c r="F949" s="49" t="s">
        <v>3081</v>
      </c>
      <c r="G949" s="49" t="s">
        <v>36</v>
      </c>
      <c r="H949" s="49" t="s">
        <v>3083</v>
      </c>
      <c r="I949" s="49" t="s">
        <v>3081</v>
      </c>
      <c r="J949" s="49" t="s">
        <v>37</v>
      </c>
      <c r="K949" s="49" t="s">
        <v>3092</v>
      </c>
      <c r="L949" s="49">
        <v>0</v>
      </c>
    </row>
    <row r="950" spans="1:12" x14ac:dyDescent="0.35">
      <c r="A950" s="49" t="s">
        <v>42</v>
      </c>
      <c r="B950" s="49" t="s">
        <v>3643</v>
      </c>
      <c r="C950" s="49">
        <v>521215</v>
      </c>
      <c r="D950" s="49" t="s">
        <v>3707</v>
      </c>
      <c r="E950" s="49" t="s">
        <v>3706</v>
      </c>
      <c r="F950" s="49">
        <v>0</v>
      </c>
      <c r="G950" s="49" t="s">
        <v>42</v>
      </c>
      <c r="H950" s="49" t="s">
        <v>3706</v>
      </c>
      <c r="I950" s="49">
        <v>0</v>
      </c>
    </row>
    <row r="951" spans="1:12" x14ac:dyDescent="0.35">
      <c r="A951" s="49" t="s">
        <v>3795</v>
      </c>
      <c r="B951" s="49" t="s">
        <v>3796</v>
      </c>
      <c r="C951" s="49">
        <v>521216</v>
      </c>
      <c r="D951" s="49" t="s">
        <v>3799</v>
      </c>
      <c r="E951" s="49" t="s">
        <v>3797</v>
      </c>
      <c r="F951" s="49" t="s">
        <v>3798</v>
      </c>
      <c r="G951" s="49" t="s">
        <v>39</v>
      </c>
      <c r="H951" s="49" t="s">
        <v>3800</v>
      </c>
      <c r="I951" s="49" t="s">
        <v>80</v>
      </c>
      <c r="J951" s="49" t="s">
        <v>3795</v>
      </c>
      <c r="K951" s="49" t="s">
        <v>3830</v>
      </c>
      <c r="L951" s="49" t="s">
        <v>3831</v>
      </c>
    </row>
    <row r="952" spans="1:12" x14ac:dyDescent="0.35">
      <c r="A952" s="49" t="s">
        <v>1552</v>
      </c>
      <c r="B952" s="49">
        <v>99</v>
      </c>
      <c r="C952" s="49">
        <v>521220</v>
      </c>
      <c r="D952" s="49" t="s">
        <v>1564</v>
      </c>
      <c r="E952" s="49" t="s">
        <v>1565</v>
      </c>
      <c r="F952" s="49">
        <v>0</v>
      </c>
      <c r="G952" s="49" t="s">
        <v>1552</v>
      </c>
      <c r="H952" s="49" t="s">
        <v>1565</v>
      </c>
      <c r="I952" s="49">
        <v>0</v>
      </c>
    </row>
    <row r="953" spans="1:12" x14ac:dyDescent="0.35">
      <c r="A953" s="49" t="s">
        <v>1552</v>
      </c>
      <c r="B953" s="49">
        <v>99</v>
      </c>
      <c r="C953" s="49">
        <v>521221</v>
      </c>
      <c r="D953" s="49" t="s">
        <v>1564</v>
      </c>
      <c r="E953" s="49">
        <v>257</v>
      </c>
      <c r="F953" s="49">
        <v>0</v>
      </c>
      <c r="G953" s="49" t="s">
        <v>1552</v>
      </c>
      <c r="H953" s="49">
        <v>257</v>
      </c>
      <c r="I953" s="49">
        <v>0</v>
      </c>
    </row>
    <row r="954" spans="1:12" x14ac:dyDescent="0.35">
      <c r="A954" s="49" t="s">
        <v>17</v>
      </c>
      <c r="B954" s="49" t="s">
        <v>1339</v>
      </c>
      <c r="C954" s="49">
        <v>521222</v>
      </c>
      <c r="D954" s="49" t="s">
        <v>1388</v>
      </c>
      <c r="E954" s="49" t="s">
        <v>1386</v>
      </c>
      <c r="F954" s="49" t="s">
        <v>1387</v>
      </c>
      <c r="G954" s="49" t="s">
        <v>17</v>
      </c>
      <c r="H954" s="49" t="s">
        <v>1386</v>
      </c>
      <c r="I954" s="49" t="s">
        <v>1387</v>
      </c>
    </row>
    <row r="955" spans="1:12" x14ac:dyDescent="0.35">
      <c r="A955" s="49" t="s">
        <v>8</v>
      </c>
      <c r="B955" s="49" t="s">
        <v>198</v>
      </c>
      <c r="C955" s="49">
        <v>521223</v>
      </c>
      <c r="D955" s="49" t="s">
        <v>233</v>
      </c>
      <c r="E955" s="49" t="s">
        <v>231</v>
      </c>
      <c r="F955" s="49" t="s">
        <v>232</v>
      </c>
      <c r="G955" s="49" t="s">
        <v>8</v>
      </c>
      <c r="H955" s="49" t="s">
        <v>231</v>
      </c>
      <c r="I955" s="49" t="s">
        <v>232</v>
      </c>
    </row>
    <row r="956" spans="1:12" x14ac:dyDescent="0.35">
      <c r="A956" s="49" t="s">
        <v>39</v>
      </c>
      <c r="B956" s="49" t="s">
        <v>3311</v>
      </c>
      <c r="C956" s="49">
        <v>521224</v>
      </c>
      <c r="D956" s="49" t="s">
        <v>3328</v>
      </c>
      <c r="E956" s="49" t="s">
        <v>3326</v>
      </c>
      <c r="F956" s="49" t="s">
        <v>3327</v>
      </c>
      <c r="G956" s="49" t="s">
        <v>39</v>
      </c>
      <c r="H956" s="49" t="s">
        <v>3326</v>
      </c>
      <c r="I956" s="49" t="s">
        <v>3327</v>
      </c>
    </row>
    <row r="957" spans="1:12" x14ac:dyDescent="0.35">
      <c r="A957" s="49" t="s">
        <v>17</v>
      </c>
      <c r="B957" s="49" t="s">
        <v>1336</v>
      </c>
      <c r="C957" s="49">
        <v>521225</v>
      </c>
      <c r="D957" s="49" t="s">
        <v>1373</v>
      </c>
      <c r="E957" s="49">
        <v>0</v>
      </c>
      <c r="F957" s="49" t="s">
        <v>1372</v>
      </c>
      <c r="G957" s="49" t="s">
        <v>17</v>
      </c>
      <c r="H957" s="49">
        <v>0</v>
      </c>
      <c r="I957" s="49" t="s">
        <v>1372</v>
      </c>
    </row>
    <row r="958" spans="1:12" x14ac:dyDescent="0.35">
      <c r="A958" s="49" t="s">
        <v>10</v>
      </c>
      <c r="B958" s="49" t="s">
        <v>388</v>
      </c>
      <c r="C958" s="49">
        <v>521226</v>
      </c>
      <c r="D958" s="49" t="s">
        <v>391</v>
      </c>
      <c r="E958" s="49" t="s">
        <v>469</v>
      </c>
      <c r="F958" s="49" t="s">
        <v>470</v>
      </c>
      <c r="G958" s="49" t="s">
        <v>10</v>
      </c>
      <c r="H958" s="49" t="s">
        <v>469</v>
      </c>
      <c r="I958" s="49" t="s">
        <v>470</v>
      </c>
    </row>
    <row r="959" spans="1:12" x14ac:dyDescent="0.35">
      <c r="A959" s="49" t="s">
        <v>21</v>
      </c>
      <c r="B959" s="49" t="s">
        <v>1678</v>
      </c>
      <c r="C959" s="49">
        <v>521227</v>
      </c>
      <c r="D959" s="49" t="s">
        <v>2037</v>
      </c>
      <c r="E959" s="49" t="s">
        <v>2084</v>
      </c>
      <c r="F959" s="49" t="s">
        <v>2085</v>
      </c>
      <c r="G959" s="49" t="s">
        <v>21</v>
      </c>
      <c r="H959" s="49" t="s">
        <v>2084</v>
      </c>
      <c r="I959" s="49" t="s">
        <v>2085</v>
      </c>
    </row>
    <row r="960" spans="1:12" x14ac:dyDescent="0.35">
      <c r="A960" s="49" t="s">
        <v>40</v>
      </c>
      <c r="B960" s="49" t="s">
        <v>3366</v>
      </c>
      <c r="C960" s="49">
        <v>521229</v>
      </c>
      <c r="D960" s="49" t="s">
        <v>3458</v>
      </c>
      <c r="E960" s="49" t="s">
        <v>3456</v>
      </c>
      <c r="F960" s="49" t="s">
        <v>3457</v>
      </c>
      <c r="G960" s="49" t="s">
        <v>40</v>
      </c>
      <c r="H960" s="49" t="s">
        <v>3456</v>
      </c>
      <c r="I960" s="49" t="s">
        <v>3457</v>
      </c>
    </row>
    <row r="961" spans="1:12" x14ac:dyDescent="0.35">
      <c r="A961" s="49" t="s">
        <v>21</v>
      </c>
      <c r="B961" s="49">
        <v>86</v>
      </c>
      <c r="C961" s="49">
        <v>521230</v>
      </c>
      <c r="D961" s="49" t="s">
        <v>1935</v>
      </c>
      <c r="E961" s="49">
        <v>173</v>
      </c>
      <c r="F961" s="49">
        <v>0</v>
      </c>
      <c r="G961" s="49" t="s">
        <v>21</v>
      </c>
      <c r="H961" s="49">
        <v>173</v>
      </c>
      <c r="I961" s="49">
        <v>0</v>
      </c>
    </row>
    <row r="962" spans="1:12" x14ac:dyDescent="0.35">
      <c r="A962" s="49" t="s">
        <v>21</v>
      </c>
      <c r="B962" s="49" t="s">
        <v>2007</v>
      </c>
      <c r="C962" s="49">
        <v>521232</v>
      </c>
      <c r="D962" s="49" t="s">
        <v>2080</v>
      </c>
      <c r="E962" s="49" t="s">
        <v>2078</v>
      </c>
      <c r="F962" s="49" t="s">
        <v>2079</v>
      </c>
      <c r="G962" s="49" t="s">
        <v>21</v>
      </c>
      <c r="H962" s="49" t="s">
        <v>2078</v>
      </c>
      <c r="I962" s="49" t="s">
        <v>2079</v>
      </c>
    </row>
    <row r="963" spans="1:12" x14ac:dyDescent="0.35">
      <c r="A963" s="49" t="s">
        <v>21</v>
      </c>
      <c r="B963" s="49">
        <v>69</v>
      </c>
      <c r="C963" s="49">
        <v>521234</v>
      </c>
      <c r="D963" s="49" t="s">
        <v>2046</v>
      </c>
      <c r="E963" s="49" t="s">
        <v>2045</v>
      </c>
      <c r="F963" s="49">
        <v>0</v>
      </c>
      <c r="G963" s="49" t="s">
        <v>21</v>
      </c>
      <c r="H963" s="49" t="s">
        <v>2045</v>
      </c>
      <c r="I963" s="49">
        <v>0</v>
      </c>
    </row>
    <row r="964" spans="1:12" x14ac:dyDescent="0.35">
      <c r="A964" s="49" t="s">
        <v>40</v>
      </c>
      <c r="B964" s="49" t="s">
        <v>3377</v>
      </c>
      <c r="C964" s="49">
        <v>521235</v>
      </c>
      <c r="D964" s="49" t="s">
        <v>3470</v>
      </c>
      <c r="E964" s="49" t="s">
        <v>3468</v>
      </c>
      <c r="F964" s="49" t="s">
        <v>3469</v>
      </c>
      <c r="G964" s="49" t="s">
        <v>40</v>
      </c>
      <c r="H964" s="49" t="s">
        <v>3468</v>
      </c>
      <c r="I964" s="49" t="s">
        <v>3469</v>
      </c>
    </row>
    <row r="965" spans="1:12" x14ac:dyDescent="0.35">
      <c r="A965" s="49" t="s">
        <v>1552</v>
      </c>
      <c r="B965" s="49">
        <v>99</v>
      </c>
      <c r="C965" s="49">
        <v>521236</v>
      </c>
      <c r="D965" s="49" t="s">
        <v>1563</v>
      </c>
      <c r="E965" s="49">
        <v>98</v>
      </c>
      <c r="F965" s="49">
        <v>14</v>
      </c>
      <c r="G965" s="49" t="s">
        <v>1552</v>
      </c>
      <c r="H965" s="49">
        <v>98</v>
      </c>
      <c r="I965" s="49">
        <v>14</v>
      </c>
    </row>
    <row r="966" spans="1:12" x14ac:dyDescent="0.35">
      <c r="A966" s="49" t="s">
        <v>38</v>
      </c>
      <c r="B966" s="49">
        <v>51</v>
      </c>
      <c r="C966" s="49">
        <v>521237</v>
      </c>
      <c r="D966" s="49" t="s">
        <v>3253</v>
      </c>
      <c r="E966" s="49" t="s">
        <v>3251</v>
      </c>
      <c r="F966" s="49" t="s">
        <v>3252</v>
      </c>
      <c r="G966" s="49" t="s">
        <v>38</v>
      </c>
      <c r="H966" s="49" t="s">
        <v>3251</v>
      </c>
      <c r="I966" s="49" t="s">
        <v>3252</v>
      </c>
    </row>
    <row r="967" spans="1:12" x14ac:dyDescent="0.35">
      <c r="A967" s="49" t="s">
        <v>21</v>
      </c>
      <c r="B967" s="49" t="s">
        <v>1984</v>
      </c>
      <c r="C967" s="49">
        <v>521238</v>
      </c>
      <c r="D967" s="49" t="s">
        <v>2041</v>
      </c>
      <c r="E967" s="49" t="s">
        <v>2077</v>
      </c>
      <c r="F967" s="49">
        <v>0</v>
      </c>
      <c r="G967" s="49" t="s">
        <v>21</v>
      </c>
      <c r="H967" s="49" t="s">
        <v>2077</v>
      </c>
      <c r="I967" s="49">
        <v>0</v>
      </c>
    </row>
    <row r="968" spans="1:12" x14ac:dyDescent="0.35">
      <c r="A968" s="49" t="s">
        <v>21</v>
      </c>
      <c r="B968" s="49" t="s">
        <v>1984</v>
      </c>
      <c r="C968" s="49">
        <v>521239</v>
      </c>
      <c r="D968" s="49" t="s">
        <v>2041</v>
      </c>
      <c r="E968" s="49" t="s">
        <v>2039</v>
      </c>
      <c r="F968" s="49" t="s">
        <v>2040</v>
      </c>
      <c r="G968" s="49" t="s">
        <v>21</v>
      </c>
      <c r="H968" s="49" t="s">
        <v>2039</v>
      </c>
      <c r="I968" s="49" t="s">
        <v>2040</v>
      </c>
    </row>
    <row r="969" spans="1:12" x14ac:dyDescent="0.35">
      <c r="A969" s="49" t="s">
        <v>40</v>
      </c>
      <c r="B969" s="49">
        <v>23</v>
      </c>
      <c r="C969" s="49">
        <v>521240</v>
      </c>
      <c r="D969" s="49" t="s">
        <v>3455</v>
      </c>
      <c r="E969" s="49" t="s">
        <v>3454</v>
      </c>
      <c r="F969" s="49">
        <v>0</v>
      </c>
      <c r="G969" s="49" t="s">
        <v>40</v>
      </c>
      <c r="H969" s="49" t="s">
        <v>3454</v>
      </c>
      <c r="I969" s="49">
        <v>0</v>
      </c>
    </row>
    <row r="970" spans="1:12" x14ac:dyDescent="0.35">
      <c r="A970" s="49" t="s">
        <v>28</v>
      </c>
      <c r="B970" s="49">
        <v>34</v>
      </c>
      <c r="C970" s="49">
        <v>521241</v>
      </c>
      <c r="D970" s="49" t="s">
        <v>2687</v>
      </c>
      <c r="E970" s="49" t="s">
        <v>2685</v>
      </c>
      <c r="F970" s="49" t="s">
        <v>2686</v>
      </c>
      <c r="G970" s="49" t="s">
        <v>27</v>
      </c>
      <c r="H970" s="49" t="s">
        <v>1505</v>
      </c>
      <c r="I970" s="49" t="s">
        <v>2688</v>
      </c>
      <c r="J970" s="49" t="s">
        <v>28</v>
      </c>
      <c r="K970" s="49" t="s">
        <v>2704</v>
      </c>
      <c r="L970" s="49" t="s">
        <v>2705</v>
      </c>
    </row>
    <row r="971" spans="1:12" x14ac:dyDescent="0.35">
      <c r="A971" s="49" t="s">
        <v>38</v>
      </c>
      <c r="B971" s="49">
        <v>51</v>
      </c>
      <c r="C971" s="49">
        <v>521242</v>
      </c>
      <c r="D971" s="49" t="s">
        <v>3250</v>
      </c>
      <c r="E971" s="49" t="s">
        <v>3248</v>
      </c>
      <c r="F971" s="49" t="s">
        <v>3249</v>
      </c>
      <c r="G971" s="49" t="s">
        <v>38</v>
      </c>
      <c r="H971" s="49" t="s">
        <v>3248</v>
      </c>
      <c r="I971" s="49" t="s">
        <v>3249</v>
      </c>
    </row>
    <row r="972" spans="1:12" x14ac:dyDescent="0.35">
      <c r="A972" s="49" t="s">
        <v>40</v>
      </c>
      <c r="B972" s="49" t="s">
        <v>3417</v>
      </c>
      <c r="C972" s="49">
        <v>521244</v>
      </c>
      <c r="D972" s="49" t="s">
        <v>3440</v>
      </c>
      <c r="E972" s="49" t="s">
        <v>3452</v>
      </c>
      <c r="F972" s="49" t="s">
        <v>3453</v>
      </c>
      <c r="G972" s="49" t="s">
        <v>40</v>
      </c>
      <c r="H972" s="49" t="s">
        <v>3452</v>
      </c>
      <c r="I972" s="49" t="s">
        <v>3453</v>
      </c>
    </row>
    <row r="973" spans="1:12" x14ac:dyDescent="0.35">
      <c r="A973" s="49" t="s">
        <v>12</v>
      </c>
      <c r="B973" s="49">
        <v>71</v>
      </c>
      <c r="C973" s="49">
        <v>521245</v>
      </c>
      <c r="D973" s="49" t="s">
        <v>794</v>
      </c>
      <c r="E973" s="49" t="s">
        <v>792</v>
      </c>
      <c r="F973" s="49" t="s">
        <v>793</v>
      </c>
      <c r="G973" s="49" t="s">
        <v>12</v>
      </c>
      <c r="H973" s="49" t="s">
        <v>792</v>
      </c>
      <c r="I973" s="49" t="s">
        <v>793</v>
      </c>
    </row>
    <row r="974" spans="1:12" x14ac:dyDescent="0.35">
      <c r="A974" s="49" t="s">
        <v>21</v>
      </c>
      <c r="B974" s="49" t="s">
        <v>1929</v>
      </c>
      <c r="C974" s="49">
        <v>521246</v>
      </c>
      <c r="D974" s="49" t="s">
        <v>1627</v>
      </c>
      <c r="E974" s="49" t="s">
        <v>2038</v>
      </c>
      <c r="F974" s="49">
        <v>0</v>
      </c>
      <c r="G974" s="49" t="s">
        <v>21</v>
      </c>
      <c r="H974" s="49" t="s">
        <v>2038</v>
      </c>
      <c r="I974" s="49">
        <v>0</v>
      </c>
    </row>
    <row r="975" spans="1:12" x14ac:dyDescent="0.35">
      <c r="A975" s="49" t="s">
        <v>19</v>
      </c>
      <c r="B975" s="49">
        <v>78</v>
      </c>
      <c r="C975" s="49">
        <v>521248</v>
      </c>
      <c r="D975" s="49" t="s">
        <v>1643</v>
      </c>
      <c r="E975" s="49" t="s">
        <v>1641</v>
      </c>
      <c r="F975" s="49" t="s">
        <v>1642</v>
      </c>
      <c r="G975" s="49" t="s">
        <v>19</v>
      </c>
      <c r="H975" s="49" t="s">
        <v>1641</v>
      </c>
      <c r="I975" s="49" t="s">
        <v>1642</v>
      </c>
    </row>
    <row r="976" spans="1:12" x14ac:dyDescent="0.35">
      <c r="A976" s="49" t="s">
        <v>27</v>
      </c>
      <c r="B976" s="49" t="s">
        <v>2608</v>
      </c>
      <c r="C976" s="49">
        <v>521249</v>
      </c>
      <c r="D976" s="49" t="s">
        <v>2638</v>
      </c>
      <c r="E976" s="49" t="s">
        <v>2636</v>
      </c>
      <c r="F976" s="49" t="s">
        <v>2637</v>
      </c>
      <c r="G976" s="49" t="s">
        <v>27</v>
      </c>
      <c r="H976" s="49" t="s">
        <v>2636</v>
      </c>
      <c r="I976" s="49" t="s">
        <v>2637</v>
      </c>
    </row>
    <row r="977" spans="1:12" x14ac:dyDescent="0.35">
      <c r="A977" s="49" t="s">
        <v>21</v>
      </c>
      <c r="B977" s="49" t="s">
        <v>1678</v>
      </c>
      <c r="C977" s="49">
        <v>521250</v>
      </c>
      <c r="D977" s="49" t="s">
        <v>2037</v>
      </c>
      <c r="E977" s="49" t="s">
        <v>671</v>
      </c>
      <c r="F977" s="49" t="s">
        <v>2036</v>
      </c>
      <c r="G977" s="49" t="s">
        <v>21</v>
      </c>
      <c r="H977" s="49" t="s">
        <v>671</v>
      </c>
      <c r="I977" s="49" t="s">
        <v>2036</v>
      </c>
    </row>
    <row r="978" spans="1:12" x14ac:dyDescent="0.35">
      <c r="A978" s="49" t="s">
        <v>21</v>
      </c>
      <c r="B978" s="49" t="s">
        <v>2007</v>
      </c>
      <c r="C978" s="49">
        <v>521251</v>
      </c>
      <c r="D978" s="49" t="s">
        <v>2035</v>
      </c>
      <c r="E978" s="49" t="s">
        <v>2033</v>
      </c>
      <c r="F978" s="49" t="s">
        <v>2034</v>
      </c>
      <c r="G978" s="49" t="s">
        <v>21</v>
      </c>
      <c r="H978" s="49" t="s">
        <v>2033</v>
      </c>
      <c r="I978" s="49" t="s">
        <v>2034</v>
      </c>
    </row>
    <row r="979" spans="1:12" x14ac:dyDescent="0.35">
      <c r="A979" s="49" t="s">
        <v>13</v>
      </c>
      <c r="B979" s="49" t="s">
        <v>979</v>
      </c>
      <c r="C979" s="49">
        <v>521252</v>
      </c>
      <c r="D979" s="49" t="s">
        <v>982</v>
      </c>
      <c r="E979" s="49" t="s">
        <v>980</v>
      </c>
      <c r="F979" s="49" t="s">
        <v>981</v>
      </c>
      <c r="G979" s="49" t="s">
        <v>13</v>
      </c>
      <c r="H979" s="49" t="s">
        <v>980</v>
      </c>
      <c r="I979" s="49" t="s">
        <v>981</v>
      </c>
    </row>
    <row r="980" spans="1:12" x14ac:dyDescent="0.35">
      <c r="A980" s="49" t="s">
        <v>12</v>
      </c>
      <c r="B980" s="49" t="s">
        <v>677</v>
      </c>
      <c r="C980" s="49">
        <v>521254</v>
      </c>
      <c r="D980" s="49" t="s">
        <v>685</v>
      </c>
      <c r="E980" s="49">
        <v>20</v>
      </c>
      <c r="F980" s="49">
        <v>40</v>
      </c>
      <c r="G980" s="49" t="s">
        <v>12</v>
      </c>
      <c r="H980" s="49">
        <v>20</v>
      </c>
      <c r="I980" s="49">
        <v>40</v>
      </c>
    </row>
    <row r="981" spans="1:12" x14ac:dyDescent="0.35">
      <c r="A981" s="49" t="s">
        <v>16</v>
      </c>
      <c r="B981" s="49" t="s">
        <v>1213</v>
      </c>
      <c r="C981" s="49">
        <v>521256</v>
      </c>
      <c r="D981" s="49" t="s">
        <v>1247</v>
      </c>
      <c r="E981" s="49" t="s">
        <v>1245</v>
      </c>
      <c r="F981" s="49" t="s">
        <v>1246</v>
      </c>
      <c r="G981" s="49" t="s">
        <v>16</v>
      </c>
      <c r="H981" s="49" t="s">
        <v>1245</v>
      </c>
      <c r="I981" s="49" t="s">
        <v>1246</v>
      </c>
    </row>
    <row r="982" spans="1:12" x14ac:dyDescent="0.35">
      <c r="A982" s="49" t="s">
        <v>23</v>
      </c>
      <c r="B982" s="49" t="s">
        <v>2324</v>
      </c>
      <c r="C982" s="49">
        <v>521257</v>
      </c>
      <c r="D982" s="49" t="s">
        <v>2335</v>
      </c>
      <c r="E982" s="49" t="s">
        <v>2333</v>
      </c>
      <c r="F982" s="49" t="s">
        <v>2334</v>
      </c>
      <c r="G982" s="49" t="s">
        <v>23</v>
      </c>
      <c r="H982" s="49" t="s">
        <v>2333</v>
      </c>
      <c r="I982" s="49" t="s">
        <v>2334</v>
      </c>
    </row>
    <row r="983" spans="1:12" x14ac:dyDescent="0.35">
      <c r="A983" s="49" t="s">
        <v>31</v>
      </c>
      <c r="B983" s="49" t="s">
        <v>2754</v>
      </c>
      <c r="C983" s="49">
        <v>521258</v>
      </c>
      <c r="D983" s="49" t="s">
        <v>2635</v>
      </c>
      <c r="E983" s="49" t="s">
        <v>1132</v>
      </c>
      <c r="F983" s="49" t="s">
        <v>2279</v>
      </c>
      <c r="G983" s="49" t="s">
        <v>31</v>
      </c>
      <c r="H983" s="49" t="s">
        <v>1132</v>
      </c>
      <c r="I983" s="49" t="s">
        <v>2279</v>
      </c>
    </row>
    <row r="984" spans="1:12" x14ac:dyDescent="0.35">
      <c r="A984" s="49" t="s">
        <v>27</v>
      </c>
      <c r="B984" s="49" t="s">
        <v>2591</v>
      </c>
      <c r="C984" s="49">
        <v>521259</v>
      </c>
      <c r="D984" s="49" t="s">
        <v>2635</v>
      </c>
      <c r="E984" s="49" t="s">
        <v>2633</v>
      </c>
      <c r="F984" s="49" t="s">
        <v>2634</v>
      </c>
      <c r="G984" s="49" t="s">
        <v>27</v>
      </c>
      <c r="H984" s="49" t="s">
        <v>2633</v>
      </c>
      <c r="I984" s="49" t="s">
        <v>2634</v>
      </c>
    </row>
    <row r="985" spans="1:12" x14ac:dyDescent="0.35">
      <c r="A985" s="49" t="s">
        <v>17</v>
      </c>
      <c r="B985" s="49" t="s">
        <v>1381</v>
      </c>
      <c r="C985" s="49">
        <v>521260</v>
      </c>
      <c r="D985" s="49" t="s">
        <v>333</v>
      </c>
      <c r="E985" s="49" t="s">
        <v>1382</v>
      </c>
      <c r="F985" s="49" t="s">
        <v>1383</v>
      </c>
      <c r="G985" s="49" t="s">
        <v>17</v>
      </c>
      <c r="H985" s="49" t="s">
        <v>1382</v>
      </c>
      <c r="I985" s="49" t="s">
        <v>1383</v>
      </c>
    </row>
    <row r="986" spans="1:12" x14ac:dyDescent="0.35">
      <c r="A986" s="49" t="s">
        <v>21</v>
      </c>
      <c r="B986" s="49">
        <v>85</v>
      </c>
      <c r="C986" s="49">
        <v>521262</v>
      </c>
      <c r="D986" s="49" t="s">
        <v>2032</v>
      </c>
      <c r="E986" s="49" t="s">
        <v>2030</v>
      </c>
      <c r="F986" s="49" t="s">
        <v>2031</v>
      </c>
      <c r="G986" s="49" t="s">
        <v>21</v>
      </c>
      <c r="H986" s="49" t="s">
        <v>2030</v>
      </c>
      <c r="I986" s="49" t="s">
        <v>2031</v>
      </c>
    </row>
    <row r="987" spans="1:12" x14ac:dyDescent="0.35">
      <c r="A987" s="49" t="s">
        <v>27</v>
      </c>
      <c r="B987" s="49" t="s">
        <v>2608</v>
      </c>
      <c r="C987" s="49">
        <v>521263</v>
      </c>
      <c r="D987" s="49" t="s">
        <v>2632</v>
      </c>
      <c r="E987" s="49">
        <v>102</v>
      </c>
      <c r="F987" s="49">
        <v>0</v>
      </c>
      <c r="G987" s="49" t="s">
        <v>27</v>
      </c>
      <c r="H987" s="49">
        <v>102</v>
      </c>
      <c r="I987" s="49">
        <v>0</v>
      </c>
    </row>
    <row r="988" spans="1:12" x14ac:dyDescent="0.35">
      <c r="A988" s="49" t="s">
        <v>40</v>
      </c>
      <c r="B988" s="49" t="s">
        <v>3388</v>
      </c>
      <c r="C988" s="49">
        <v>521264</v>
      </c>
      <c r="D988" s="49" t="s">
        <v>3467</v>
      </c>
      <c r="E988" s="49" t="s">
        <v>3465</v>
      </c>
      <c r="F988" s="49" t="s">
        <v>3466</v>
      </c>
      <c r="G988" s="49" t="s">
        <v>40</v>
      </c>
      <c r="H988" s="49" t="s">
        <v>3465</v>
      </c>
      <c r="I988" s="49" t="s">
        <v>3466</v>
      </c>
    </row>
    <row r="989" spans="1:12" x14ac:dyDescent="0.35">
      <c r="A989" s="49" t="s">
        <v>38</v>
      </c>
      <c r="B989" s="49">
        <v>51</v>
      </c>
      <c r="C989" s="49">
        <v>521265</v>
      </c>
      <c r="D989" s="49" t="s">
        <v>3247</v>
      </c>
      <c r="E989" s="49" t="s">
        <v>3245</v>
      </c>
      <c r="F989" s="49" t="s">
        <v>3246</v>
      </c>
      <c r="G989" s="49" t="s">
        <v>38</v>
      </c>
      <c r="H989" s="49" t="s">
        <v>3245</v>
      </c>
      <c r="I989" s="49" t="s">
        <v>3246</v>
      </c>
    </row>
    <row r="990" spans="1:12" x14ac:dyDescent="0.35">
      <c r="A990" s="49" t="s">
        <v>21</v>
      </c>
      <c r="B990" s="49">
        <v>70</v>
      </c>
      <c r="C990" s="49">
        <v>521266</v>
      </c>
      <c r="D990" s="49" t="s">
        <v>1943</v>
      </c>
      <c r="E990" s="49" t="s">
        <v>1941</v>
      </c>
      <c r="F990" s="49" t="s">
        <v>1942</v>
      </c>
      <c r="G990" s="49" t="s">
        <v>12</v>
      </c>
      <c r="H990" s="49">
        <v>0</v>
      </c>
      <c r="I990" s="49" t="s">
        <v>1944</v>
      </c>
      <c r="J990" s="49" t="s">
        <v>21</v>
      </c>
      <c r="K990" s="49" t="s">
        <v>1941</v>
      </c>
      <c r="L990" s="49" t="s">
        <v>2254</v>
      </c>
    </row>
    <row r="991" spans="1:12" x14ac:dyDescent="0.35">
      <c r="A991" s="49" t="s">
        <v>40</v>
      </c>
      <c r="B991" s="49">
        <v>23</v>
      </c>
      <c r="C991" s="49">
        <v>521267</v>
      </c>
      <c r="D991" s="49" t="s">
        <v>3462</v>
      </c>
      <c r="E991" s="49" t="s">
        <v>3461</v>
      </c>
      <c r="F991" s="49">
        <v>0</v>
      </c>
      <c r="G991" s="49" t="s">
        <v>40</v>
      </c>
      <c r="H991" s="49" t="s">
        <v>3461</v>
      </c>
      <c r="I991" s="49">
        <v>0</v>
      </c>
    </row>
    <row r="992" spans="1:12" x14ac:dyDescent="0.35">
      <c r="A992" s="49" t="s">
        <v>1552</v>
      </c>
      <c r="B992" s="49">
        <v>99</v>
      </c>
      <c r="C992" s="49">
        <v>521270</v>
      </c>
      <c r="D992" s="49" t="s">
        <v>1562</v>
      </c>
      <c r="E992" s="49" t="s">
        <v>1561</v>
      </c>
      <c r="F992" s="49">
        <v>0</v>
      </c>
      <c r="G992" s="49" t="s">
        <v>1552</v>
      </c>
      <c r="H992" s="49" t="s">
        <v>1561</v>
      </c>
      <c r="I992" s="49">
        <v>0</v>
      </c>
    </row>
    <row r="993" spans="1:12" x14ac:dyDescent="0.35">
      <c r="A993" s="49" t="s">
        <v>39</v>
      </c>
      <c r="B993" s="49" t="s">
        <v>3303</v>
      </c>
      <c r="C993" s="49">
        <v>521272</v>
      </c>
      <c r="D993" s="49" t="s">
        <v>3305</v>
      </c>
      <c r="E993" s="49" t="s">
        <v>3304</v>
      </c>
      <c r="F993" s="49">
        <v>612</v>
      </c>
      <c r="G993" s="49" t="s">
        <v>6</v>
      </c>
      <c r="H993" s="49">
        <v>249</v>
      </c>
      <c r="I993" s="49">
        <v>0</v>
      </c>
      <c r="J993" s="49" t="s">
        <v>39</v>
      </c>
      <c r="K993" s="49" t="s">
        <v>3375</v>
      </c>
      <c r="L993" s="49">
        <v>612</v>
      </c>
    </row>
    <row r="994" spans="1:12" x14ac:dyDescent="0.35">
      <c r="A994" s="49" t="s">
        <v>9</v>
      </c>
      <c r="B994" s="49" t="s">
        <v>295</v>
      </c>
      <c r="C994" s="49">
        <v>521273</v>
      </c>
      <c r="D994" s="49" t="s">
        <v>333</v>
      </c>
      <c r="E994" s="49" t="s">
        <v>331</v>
      </c>
      <c r="F994" s="49" t="s">
        <v>332</v>
      </c>
      <c r="G994" s="49" t="s">
        <v>9</v>
      </c>
      <c r="H994" s="49" t="s">
        <v>331</v>
      </c>
      <c r="I994" s="49" t="s">
        <v>332</v>
      </c>
    </row>
    <row r="995" spans="1:12" x14ac:dyDescent="0.35">
      <c r="A995" s="49" t="s">
        <v>1552</v>
      </c>
      <c r="B995" s="49">
        <v>99</v>
      </c>
      <c r="C995" s="49">
        <v>521274</v>
      </c>
      <c r="D995" s="49" t="s">
        <v>1560</v>
      </c>
      <c r="E995" s="49">
        <v>48</v>
      </c>
      <c r="F995" s="49">
        <v>6</v>
      </c>
      <c r="G995" s="49" t="s">
        <v>1552</v>
      </c>
      <c r="H995" s="49">
        <v>48</v>
      </c>
      <c r="I995" s="49">
        <v>6</v>
      </c>
    </row>
    <row r="996" spans="1:12" x14ac:dyDescent="0.35">
      <c r="A996" s="49" t="s">
        <v>16</v>
      </c>
      <c r="B996" s="49" t="s">
        <v>1199</v>
      </c>
      <c r="C996" s="49">
        <v>521275</v>
      </c>
      <c r="D996" s="49" t="s">
        <v>1221</v>
      </c>
      <c r="E996" s="49" t="s">
        <v>1219</v>
      </c>
      <c r="F996" s="49" t="s">
        <v>1220</v>
      </c>
      <c r="G996" s="49" t="s">
        <v>16</v>
      </c>
      <c r="H996" s="49" t="s">
        <v>1219</v>
      </c>
      <c r="I996" s="49" t="s">
        <v>1220</v>
      </c>
    </row>
    <row r="997" spans="1:12" x14ac:dyDescent="0.35">
      <c r="A997" s="49" t="s">
        <v>42</v>
      </c>
      <c r="B997" s="49" t="s">
        <v>3643</v>
      </c>
      <c r="C997" s="49">
        <v>521276</v>
      </c>
      <c r="D997" s="49" t="s">
        <v>3436</v>
      </c>
      <c r="E997" s="49">
        <v>10</v>
      </c>
      <c r="F997" s="49" t="s">
        <v>3692</v>
      </c>
      <c r="G997" s="49" t="s">
        <v>42</v>
      </c>
      <c r="H997" s="49">
        <v>10</v>
      </c>
      <c r="I997" s="49" t="s">
        <v>3692</v>
      </c>
    </row>
    <row r="998" spans="1:12" x14ac:dyDescent="0.35">
      <c r="A998" s="49" t="s">
        <v>19</v>
      </c>
      <c r="B998" s="49" t="s">
        <v>1637</v>
      </c>
      <c r="C998" s="49">
        <v>521277</v>
      </c>
      <c r="D998" s="49" t="s">
        <v>1640</v>
      </c>
      <c r="E998" s="49" t="s">
        <v>1638</v>
      </c>
      <c r="F998" s="49" t="s">
        <v>1639</v>
      </c>
      <c r="G998" s="49" t="s">
        <v>19</v>
      </c>
      <c r="H998" s="49" t="s">
        <v>1638</v>
      </c>
      <c r="I998" s="49" t="s">
        <v>1639</v>
      </c>
    </row>
    <row r="999" spans="1:12" x14ac:dyDescent="0.35">
      <c r="A999" s="49" t="s">
        <v>12</v>
      </c>
      <c r="B999" s="49" t="s">
        <v>774</v>
      </c>
      <c r="C999" s="49">
        <v>521279</v>
      </c>
      <c r="D999" s="49" t="s">
        <v>776</v>
      </c>
      <c r="E999" s="49" t="s">
        <v>775</v>
      </c>
      <c r="F999" s="49">
        <v>0</v>
      </c>
      <c r="G999" s="49" t="s">
        <v>12</v>
      </c>
      <c r="H999" s="49" t="s">
        <v>775</v>
      </c>
      <c r="I999" s="49">
        <v>0</v>
      </c>
    </row>
    <row r="1000" spans="1:12" x14ac:dyDescent="0.35">
      <c r="A1000" s="49" t="s">
        <v>13</v>
      </c>
      <c r="B1000" s="49">
        <v>38</v>
      </c>
      <c r="C1000" s="49">
        <v>521280</v>
      </c>
      <c r="D1000" s="49" t="s">
        <v>776</v>
      </c>
      <c r="E1000" s="49" t="s">
        <v>977</v>
      </c>
      <c r="F1000" s="49" t="s">
        <v>978</v>
      </c>
      <c r="G1000" s="49" t="s">
        <v>13</v>
      </c>
      <c r="H1000" s="49" t="s">
        <v>977</v>
      </c>
      <c r="I1000" s="49" t="s">
        <v>978</v>
      </c>
    </row>
    <row r="1001" spans="1:12" x14ac:dyDescent="0.35">
      <c r="A1001" s="49" t="s">
        <v>19</v>
      </c>
      <c r="B1001" s="49" t="s">
        <v>1619</v>
      </c>
      <c r="C1001" s="49">
        <v>521281</v>
      </c>
      <c r="D1001" s="49" t="s">
        <v>1636</v>
      </c>
      <c r="E1001" s="49" t="s">
        <v>1635</v>
      </c>
      <c r="F1001" s="49">
        <v>0</v>
      </c>
      <c r="G1001" s="49" t="s">
        <v>19</v>
      </c>
      <c r="H1001" s="49" t="s">
        <v>1635</v>
      </c>
      <c r="I1001" s="49">
        <v>0</v>
      </c>
    </row>
    <row r="1002" spans="1:12" x14ac:dyDescent="0.35">
      <c r="A1002" s="49" t="s">
        <v>41</v>
      </c>
      <c r="B1002" s="49" t="s">
        <v>3567</v>
      </c>
      <c r="C1002" s="49">
        <v>521282</v>
      </c>
      <c r="D1002" s="49" t="s">
        <v>3583</v>
      </c>
      <c r="E1002" s="49" t="s">
        <v>3581</v>
      </c>
      <c r="F1002" s="49" t="s">
        <v>3582</v>
      </c>
      <c r="G1002" s="49" t="s">
        <v>41</v>
      </c>
      <c r="H1002" s="49" t="s">
        <v>3581</v>
      </c>
      <c r="I1002" s="49" t="s">
        <v>3582</v>
      </c>
    </row>
    <row r="1003" spans="1:12" x14ac:dyDescent="0.35">
      <c r="A1003" s="49" t="s">
        <v>39</v>
      </c>
      <c r="B1003" s="49" t="s">
        <v>3306</v>
      </c>
      <c r="C1003" s="49">
        <v>521285</v>
      </c>
      <c r="D1003" s="49" t="s">
        <v>3325</v>
      </c>
      <c r="E1003" s="49" t="s">
        <v>674</v>
      </c>
      <c r="F1003" s="49">
        <v>0</v>
      </c>
      <c r="G1003" s="49" t="s">
        <v>39</v>
      </c>
      <c r="H1003" s="49" t="s">
        <v>674</v>
      </c>
      <c r="I1003" s="49">
        <v>0</v>
      </c>
    </row>
    <row r="1004" spans="1:12" x14ac:dyDescent="0.35">
      <c r="A1004" s="49" t="s">
        <v>15</v>
      </c>
      <c r="B1004" s="49" t="s">
        <v>1071</v>
      </c>
      <c r="C1004" s="49">
        <v>521286</v>
      </c>
      <c r="D1004" s="49" t="s">
        <v>1105</v>
      </c>
      <c r="E1004" s="49">
        <v>0</v>
      </c>
      <c r="F1004" s="49" t="s">
        <v>1108</v>
      </c>
      <c r="G1004" s="49" t="s">
        <v>15</v>
      </c>
      <c r="H1004" s="49">
        <v>0</v>
      </c>
      <c r="I1004" s="49" t="s">
        <v>1108</v>
      </c>
    </row>
    <row r="1005" spans="1:12" x14ac:dyDescent="0.35">
      <c r="A1005" s="49" t="s">
        <v>39</v>
      </c>
      <c r="B1005" s="49" t="s">
        <v>3306</v>
      </c>
      <c r="C1005" s="49">
        <v>521289</v>
      </c>
      <c r="D1005" s="49" t="s">
        <v>287</v>
      </c>
      <c r="E1005" s="49" t="s">
        <v>3323</v>
      </c>
      <c r="F1005" s="49" t="s">
        <v>3324</v>
      </c>
      <c r="G1005" s="49" t="s">
        <v>39</v>
      </c>
      <c r="H1005" s="49" t="s">
        <v>3323</v>
      </c>
      <c r="I1005" s="49" t="s">
        <v>3324</v>
      </c>
    </row>
    <row r="1006" spans="1:12" x14ac:dyDescent="0.35">
      <c r="A1006" s="49" t="s">
        <v>12</v>
      </c>
      <c r="B1006" s="49">
        <v>71</v>
      </c>
      <c r="C1006" s="49">
        <v>521290</v>
      </c>
      <c r="D1006" s="49" t="s">
        <v>788</v>
      </c>
      <c r="E1006" s="49" t="s">
        <v>786</v>
      </c>
      <c r="F1006" s="49" t="s">
        <v>787</v>
      </c>
      <c r="G1006" s="49" t="s">
        <v>12</v>
      </c>
      <c r="H1006" s="49" t="s">
        <v>786</v>
      </c>
      <c r="I1006" s="49" t="s">
        <v>787</v>
      </c>
    </row>
    <row r="1007" spans="1:12" x14ac:dyDescent="0.35">
      <c r="A1007" s="49" t="s">
        <v>12</v>
      </c>
      <c r="B1007" s="49" t="s">
        <v>760</v>
      </c>
      <c r="C1007" s="49">
        <v>521291</v>
      </c>
      <c r="D1007" s="49" t="s">
        <v>763</v>
      </c>
      <c r="E1007" s="49" t="s">
        <v>761</v>
      </c>
      <c r="F1007" s="49" t="s">
        <v>762</v>
      </c>
      <c r="G1007" s="49" t="s">
        <v>12</v>
      </c>
      <c r="H1007" s="49" t="s">
        <v>761</v>
      </c>
      <c r="I1007" s="49" t="s">
        <v>762</v>
      </c>
    </row>
    <row r="1008" spans="1:12" x14ac:dyDescent="0.35">
      <c r="A1008" s="49" t="s">
        <v>10</v>
      </c>
      <c r="B1008" s="49" t="s">
        <v>366</v>
      </c>
      <c r="C1008" s="49">
        <v>521294</v>
      </c>
      <c r="D1008" s="49" t="s">
        <v>382</v>
      </c>
      <c r="E1008" s="49" t="s">
        <v>467</v>
      </c>
      <c r="F1008" s="49" t="s">
        <v>468</v>
      </c>
      <c r="G1008" s="49" t="s">
        <v>10</v>
      </c>
      <c r="H1008" s="49" t="s">
        <v>467</v>
      </c>
      <c r="I1008" s="49" t="s">
        <v>468</v>
      </c>
    </row>
    <row r="1009" spans="1:12" x14ac:dyDescent="0.35">
      <c r="A1009" s="49" t="s">
        <v>38</v>
      </c>
      <c r="B1009" s="49">
        <v>51</v>
      </c>
      <c r="C1009" s="49">
        <v>521295</v>
      </c>
      <c r="D1009" s="49" t="s">
        <v>3244</v>
      </c>
      <c r="E1009" s="49" t="s">
        <v>3242</v>
      </c>
      <c r="F1009" s="49" t="s">
        <v>3243</v>
      </c>
      <c r="G1009" s="49" t="s">
        <v>38</v>
      </c>
      <c r="H1009" s="49" t="s">
        <v>3242</v>
      </c>
      <c r="I1009" s="49" t="s">
        <v>3243</v>
      </c>
    </row>
    <row r="1010" spans="1:12" x14ac:dyDescent="0.35">
      <c r="A1010" s="49" t="s">
        <v>21</v>
      </c>
      <c r="B1010" s="49">
        <v>70</v>
      </c>
      <c r="C1010" s="49">
        <v>521296</v>
      </c>
      <c r="D1010" s="49" t="s">
        <v>2072</v>
      </c>
      <c r="E1010" s="49" t="s">
        <v>2073</v>
      </c>
      <c r="F1010" s="49" t="s">
        <v>2074</v>
      </c>
      <c r="G1010" s="49" t="s">
        <v>21</v>
      </c>
      <c r="H1010" s="49" t="s">
        <v>2073</v>
      </c>
      <c r="I1010" s="49" t="s">
        <v>2074</v>
      </c>
    </row>
    <row r="1011" spans="1:12" x14ac:dyDescent="0.35">
      <c r="A1011" s="49" t="s">
        <v>21</v>
      </c>
      <c r="B1011" s="49" t="s">
        <v>1927</v>
      </c>
      <c r="C1011" s="49">
        <v>521297</v>
      </c>
      <c r="D1011" s="49" t="s">
        <v>2069</v>
      </c>
      <c r="E1011" s="49" t="s">
        <v>2067</v>
      </c>
      <c r="F1011" s="49" t="s">
        <v>2068</v>
      </c>
      <c r="G1011" s="49" t="s">
        <v>21</v>
      </c>
      <c r="H1011" s="49" t="s">
        <v>2067</v>
      </c>
      <c r="I1011" s="49" t="s">
        <v>2068</v>
      </c>
    </row>
    <row r="1012" spans="1:12" x14ac:dyDescent="0.35">
      <c r="A1012" s="49" t="s">
        <v>8</v>
      </c>
      <c r="B1012" s="49" t="s">
        <v>207</v>
      </c>
      <c r="C1012" s="49">
        <v>521298</v>
      </c>
      <c r="D1012" s="49" t="s">
        <v>142</v>
      </c>
      <c r="E1012" s="49" t="s">
        <v>230</v>
      </c>
      <c r="F1012" s="49">
        <v>0</v>
      </c>
      <c r="G1012" s="49" t="s">
        <v>8</v>
      </c>
      <c r="H1012" s="49" t="s">
        <v>230</v>
      </c>
      <c r="I1012" s="49">
        <v>0</v>
      </c>
    </row>
    <row r="1013" spans="1:12" x14ac:dyDescent="0.35">
      <c r="A1013" s="49" t="s">
        <v>6</v>
      </c>
      <c r="B1013" s="49" t="s">
        <v>54</v>
      </c>
      <c r="C1013" s="49">
        <v>521299</v>
      </c>
      <c r="D1013" s="49" t="s">
        <v>60</v>
      </c>
      <c r="E1013" s="49" t="s">
        <v>90</v>
      </c>
      <c r="F1013" s="49" t="s">
        <v>91</v>
      </c>
      <c r="G1013" s="49" t="s">
        <v>6</v>
      </c>
      <c r="H1013" s="49" t="s">
        <v>90</v>
      </c>
      <c r="I1013" s="49" t="s">
        <v>91</v>
      </c>
    </row>
    <row r="1014" spans="1:12" x14ac:dyDescent="0.35">
      <c r="A1014" s="49" t="s">
        <v>7</v>
      </c>
      <c r="B1014" s="49">
        <v>64</v>
      </c>
      <c r="C1014" s="49">
        <v>521300</v>
      </c>
      <c r="D1014" s="49" t="s">
        <v>193</v>
      </c>
      <c r="E1014" s="49" t="s">
        <v>191</v>
      </c>
      <c r="F1014" s="49" t="s">
        <v>192</v>
      </c>
      <c r="G1014" s="49" t="s">
        <v>7</v>
      </c>
      <c r="H1014" s="49" t="s">
        <v>191</v>
      </c>
      <c r="I1014" s="49" t="s">
        <v>192</v>
      </c>
    </row>
    <row r="1015" spans="1:12" x14ac:dyDescent="0.35">
      <c r="A1015" s="49" t="s">
        <v>40</v>
      </c>
      <c r="B1015" s="49" t="s">
        <v>3445</v>
      </c>
      <c r="C1015" s="49">
        <v>521301</v>
      </c>
      <c r="D1015" s="49" t="s">
        <v>2803</v>
      </c>
      <c r="E1015" s="49" t="s">
        <v>3446</v>
      </c>
      <c r="F1015" s="49" t="s">
        <v>3447</v>
      </c>
      <c r="G1015" s="49" t="s">
        <v>40</v>
      </c>
      <c r="H1015" s="49" t="s">
        <v>3446</v>
      </c>
      <c r="I1015" s="49" t="s">
        <v>3447</v>
      </c>
    </row>
    <row r="1016" spans="1:12" x14ac:dyDescent="0.35">
      <c r="A1016" s="49" t="s">
        <v>40</v>
      </c>
      <c r="B1016" s="49" t="s">
        <v>3366</v>
      </c>
      <c r="C1016" s="49">
        <v>521302</v>
      </c>
      <c r="D1016" s="49" t="s">
        <v>3397</v>
      </c>
      <c r="E1016" s="49" t="s">
        <v>3459</v>
      </c>
      <c r="F1016" s="49" t="s">
        <v>211</v>
      </c>
      <c r="G1016" s="49" t="s">
        <v>40</v>
      </c>
      <c r="H1016" s="49" t="s">
        <v>3459</v>
      </c>
      <c r="I1016" s="49" t="s">
        <v>211</v>
      </c>
    </row>
    <row r="1017" spans="1:12" x14ac:dyDescent="0.35">
      <c r="A1017" s="49" t="s">
        <v>37</v>
      </c>
      <c r="B1017" s="49" t="s">
        <v>3086</v>
      </c>
      <c r="C1017" s="49">
        <v>521303</v>
      </c>
      <c r="D1017" s="49" t="s">
        <v>3138</v>
      </c>
      <c r="E1017" s="49">
        <v>24</v>
      </c>
      <c r="F1017" s="49" t="s">
        <v>2865</v>
      </c>
      <c r="G1017" s="49" t="s">
        <v>37</v>
      </c>
      <c r="H1017" s="49">
        <v>24</v>
      </c>
      <c r="I1017" s="49" t="s">
        <v>2865</v>
      </c>
    </row>
    <row r="1018" spans="1:12" x14ac:dyDescent="0.35">
      <c r="A1018" s="49" t="s">
        <v>10</v>
      </c>
      <c r="B1018" s="49" t="s">
        <v>383</v>
      </c>
      <c r="C1018" s="49">
        <v>521304</v>
      </c>
      <c r="D1018" s="49" t="s">
        <v>466</v>
      </c>
      <c r="E1018" s="49" t="s">
        <v>464</v>
      </c>
      <c r="F1018" s="49" t="s">
        <v>465</v>
      </c>
      <c r="G1018" s="49" t="s">
        <v>10</v>
      </c>
      <c r="H1018" s="49" t="s">
        <v>464</v>
      </c>
      <c r="I1018" s="49" t="s">
        <v>465</v>
      </c>
    </row>
    <row r="1019" spans="1:12" x14ac:dyDescent="0.35">
      <c r="A1019" s="49" t="s">
        <v>24</v>
      </c>
      <c r="B1019" s="49" t="s">
        <v>1831</v>
      </c>
      <c r="C1019" s="49">
        <v>521305</v>
      </c>
      <c r="D1019" s="49" t="s">
        <v>2372</v>
      </c>
      <c r="E1019" s="49" t="s">
        <v>2383</v>
      </c>
      <c r="F1019" s="49" t="s">
        <v>2384</v>
      </c>
      <c r="G1019" s="49" t="s">
        <v>24</v>
      </c>
      <c r="H1019" s="49" t="s">
        <v>2383</v>
      </c>
      <c r="I1019" s="49" t="s">
        <v>2384</v>
      </c>
    </row>
    <row r="1020" spans="1:12" x14ac:dyDescent="0.35">
      <c r="A1020" s="49" t="s">
        <v>27</v>
      </c>
      <c r="B1020" s="49" t="s">
        <v>2608</v>
      </c>
      <c r="C1020" s="49">
        <v>521306</v>
      </c>
      <c r="D1020" s="49" t="s">
        <v>2628</v>
      </c>
      <c r="E1020" s="49" t="s">
        <v>2626</v>
      </c>
      <c r="F1020" s="49" t="s">
        <v>2627</v>
      </c>
      <c r="G1020" s="49" t="s">
        <v>27</v>
      </c>
      <c r="H1020" s="49" t="s">
        <v>2626</v>
      </c>
      <c r="I1020" s="49" t="s">
        <v>2627</v>
      </c>
    </row>
    <row r="1021" spans="1:12" x14ac:dyDescent="0.35">
      <c r="A1021" s="49" t="s">
        <v>12</v>
      </c>
      <c r="B1021" s="49">
        <v>76</v>
      </c>
      <c r="C1021" s="49">
        <v>521308</v>
      </c>
      <c r="D1021" s="49" t="s">
        <v>783</v>
      </c>
      <c r="E1021" s="49" t="s">
        <v>782</v>
      </c>
      <c r="F1021" s="49">
        <v>651</v>
      </c>
      <c r="G1021" s="49" t="s">
        <v>12</v>
      </c>
      <c r="H1021" s="49" t="s">
        <v>782</v>
      </c>
      <c r="I1021" s="49">
        <v>651</v>
      </c>
    </row>
    <row r="1022" spans="1:12" x14ac:dyDescent="0.35">
      <c r="A1022" s="49" t="s">
        <v>12</v>
      </c>
      <c r="B1022" s="49" t="s">
        <v>693</v>
      </c>
      <c r="C1022" s="49">
        <v>521309</v>
      </c>
      <c r="D1022" s="49" t="s">
        <v>781</v>
      </c>
      <c r="E1022" s="49">
        <v>0</v>
      </c>
      <c r="F1022" s="49" t="s">
        <v>780</v>
      </c>
      <c r="G1022" s="49" t="s">
        <v>12</v>
      </c>
      <c r="H1022" s="49">
        <v>0</v>
      </c>
      <c r="I1022" s="49" t="s">
        <v>780</v>
      </c>
    </row>
    <row r="1023" spans="1:12" x14ac:dyDescent="0.35">
      <c r="A1023" s="49" t="s">
        <v>8</v>
      </c>
      <c r="B1023" s="49" t="s">
        <v>226</v>
      </c>
      <c r="C1023" s="49">
        <v>521310</v>
      </c>
      <c r="D1023" s="49" t="s">
        <v>229</v>
      </c>
      <c r="E1023" s="49" t="s">
        <v>234</v>
      </c>
      <c r="F1023" s="49" t="s">
        <v>235</v>
      </c>
      <c r="G1023" s="49" t="s">
        <v>8</v>
      </c>
      <c r="H1023" s="49" t="s">
        <v>234</v>
      </c>
      <c r="I1023" s="49" t="s">
        <v>235</v>
      </c>
    </row>
    <row r="1024" spans="1:12" x14ac:dyDescent="0.35">
      <c r="A1024" s="49" t="s">
        <v>21</v>
      </c>
      <c r="B1024" s="49" t="s">
        <v>2007</v>
      </c>
      <c r="C1024" s="49">
        <v>521311</v>
      </c>
      <c r="D1024" s="49" t="s">
        <v>2026</v>
      </c>
      <c r="E1024" s="49" t="s">
        <v>414</v>
      </c>
      <c r="F1024" s="49">
        <v>0</v>
      </c>
      <c r="G1024" s="49" t="s">
        <v>21</v>
      </c>
      <c r="H1024" s="49" t="s">
        <v>414</v>
      </c>
      <c r="I1024" s="49">
        <v>0</v>
      </c>
      <c r="J1024" s="49" t="s">
        <v>21</v>
      </c>
      <c r="K1024" s="49">
        <v>0</v>
      </c>
      <c r="L1024" s="49">
        <v>0</v>
      </c>
    </row>
    <row r="1025" spans="1:12" x14ac:dyDescent="0.35">
      <c r="A1025" s="49" t="s">
        <v>15</v>
      </c>
      <c r="B1025" s="49" t="s">
        <v>1074</v>
      </c>
      <c r="C1025" s="49">
        <v>521312</v>
      </c>
      <c r="D1025" s="49" t="s">
        <v>1099</v>
      </c>
      <c r="E1025" s="49" t="s">
        <v>1097</v>
      </c>
      <c r="F1025" s="49" t="s">
        <v>1098</v>
      </c>
      <c r="G1025" s="49" t="s">
        <v>15</v>
      </c>
      <c r="H1025" s="49" t="s">
        <v>1097</v>
      </c>
      <c r="I1025" s="49" t="s">
        <v>1098</v>
      </c>
    </row>
    <row r="1026" spans="1:12" x14ac:dyDescent="0.35">
      <c r="A1026" s="49" t="s">
        <v>14</v>
      </c>
      <c r="B1026" s="49" t="s">
        <v>1057</v>
      </c>
      <c r="C1026" s="49">
        <v>521313</v>
      </c>
      <c r="D1026" s="49" t="s">
        <v>1048</v>
      </c>
      <c r="E1026" s="49" t="s">
        <v>1058</v>
      </c>
      <c r="F1026" s="49" t="s">
        <v>1059</v>
      </c>
      <c r="G1026" s="49" t="s">
        <v>14</v>
      </c>
      <c r="H1026" s="49" t="s">
        <v>1058</v>
      </c>
      <c r="I1026" s="49" t="s">
        <v>1059</v>
      </c>
    </row>
    <row r="1027" spans="1:12" x14ac:dyDescent="0.35">
      <c r="A1027" s="49" t="s">
        <v>24</v>
      </c>
      <c r="B1027" s="49" t="s">
        <v>2375</v>
      </c>
      <c r="C1027" s="49">
        <v>521314</v>
      </c>
      <c r="D1027" s="49" t="s">
        <v>2332</v>
      </c>
      <c r="E1027" s="49" t="s">
        <v>2442</v>
      </c>
      <c r="F1027" s="49">
        <v>23</v>
      </c>
      <c r="G1027" s="49" t="s">
        <v>24</v>
      </c>
      <c r="H1027" s="49" t="s">
        <v>2442</v>
      </c>
      <c r="I1027" s="49">
        <v>23</v>
      </c>
    </row>
    <row r="1028" spans="1:12" x14ac:dyDescent="0.35">
      <c r="A1028" s="49" t="s">
        <v>20</v>
      </c>
      <c r="B1028" s="49" t="s">
        <v>1771</v>
      </c>
      <c r="C1028" s="49">
        <v>521315</v>
      </c>
      <c r="D1028" s="49" t="s">
        <v>1784</v>
      </c>
      <c r="E1028" s="49" t="s">
        <v>1782</v>
      </c>
      <c r="F1028" s="49" t="s">
        <v>1783</v>
      </c>
      <c r="G1028" s="49" t="s">
        <v>20</v>
      </c>
      <c r="H1028" s="49" t="s">
        <v>1782</v>
      </c>
      <c r="I1028" s="49" t="s">
        <v>1783</v>
      </c>
    </row>
    <row r="1029" spans="1:12" x14ac:dyDescent="0.35">
      <c r="A1029" s="49" t="s">
        <v>12</v>
      </c>
      <c r="B1029" s="49" t="s">
        <v>693</v>
      </c>
      <c r="C1029" s="49">
        <v>521320</v>
      </c>
      <c r="D1029" s="49" t="s">
        <v>779</v>
      </c>
      <c r="E1029" s="49">
        <v>157</v>
      </c>
      <c r="F1029" s="49">
        <v>0</v>
      </c>
      <c r="G1029" s="49" t="s">
        <v>12</v>
      </c>
      <c r="H1029" s="49">
        <v>157</v>
      </c>
      <c r="I1029" s="49">
        <v>0</v>
      </c>
    </row>
    <row r="1030" spans="1:12" x14ac:dyDescent="0.35">
      <c r="A1030" s="49" t="s">
        <v>21</v>
      </c>
      <c r="B1030" s="49">
        <v>68</v>
      </c>
      <c r="C1030" s="49">
        <v>521321</v>
      </c>
      <c r="D1030" s="49" t="s">
        <v>2066</v>
      </c>
      <c r="E1030" s="49" t="s">
        <v>2064</v>
      </c>
      <c r="F1030" s="49" t="s">
        <v>2065</v>
      </c>
      <c r="G1030" s="49" t="s">
        <v>21</v>
      </c>
      <c r="H1030" s="49" t="s">
        <v>2064</v>
      </c>
      <c r="I1030" s="49" t="s">
        <v>2065</v>
      </c>
    </row>
    <row r="1031" spans="1:12" x14ac:dyDescent="0.35">
      <c r="A1031" s="49" t="s">
        <v>37</v>
      </c>
      <c r="B1031" s="49">
        <v>55</v>
      </c>
      <c r="C1031" s="49">
        <v>521322</v>
      </c>
      <c r="D1031" s="49" t="s">
        <v>3137</v>
      </c>
      <c r="E1031" s="49" t="s">
        <v>3135</v>
      </c>
      <c r="F1031" s="49" t="s">
        <v>3136</v>
      </c>
      <c r="G1031" s="49" t="s">
        <v>37</v>
      </c>
      <c r="H1031" s="49" t="s">
        <v>3135</v>
      </c>
      <c r="I1031" s="49" t="s">
        <v>3136</v>
      </c>
    </row>
    <row r="1032" spans="1:12" x14ac:dyDescent="0.35">
      <c r="A1032" s="49" t="s">
        <v>16</v>
      </c>
      <c r="B1032" s="49" t="s">
        <v>1213</v>
      </c>
      <c r="C1032" s="49">
        <v>521323</v>
      </c>
      <c r="D1032" s="49" t="s">
        <v>1216</v>
      </c>
      <c r="E1032" s="49" t="s">
        <v>1243</v>
      </c>
      <c r="F1032" s="49" t="s">
        <v>1244</v>
      </c>
      <c r="G1032" s="49" t="s">
        <v>16</v>
      </c>
      <c r="H1032" s="49" t="s">
        <v>1243</v>
      </c>
      <c r="I1032" s="49" t="s">
        <v>1244</v>
      </c>
    </row>
    <row r="1033" spans="1:12" x14ac:dyDescent="0.35">
      <c r="A1033" s="49" t="s">
        <v>20</v>
      </c>
      <c r="B1033" s="49" t="s">
        <v>1747</v>
      </c>
      <c r="C1033" s="49">
        <v>521324</v>
      </c>
      <c r="D1033" s="49" t="s">
        <v>1781</v>
      </c>
      <c r="E1033" s="49" t="s">
        <v>1780</v>
      </c>
      <c r="F1033" s="49">
        <v>0</v>
      </c>
      <c r="G1033" s="49" t="s">
        <v>20</v>
      </c>
      <c r="H1033" s="49" t="s">
        <v>1780</v>
      </c>
      <c r="I1033" s="49">
        <v>0</v>
      </c>
    </row>
    <row r="1034" spans="1:12" x14ac:dyDescent="0.35">
      <c r="A1034" s="49" t="s">
        <v>11</v>
      </c>
      <c r="B1034" s="49" t="s">
        <v>589</v>
      </c>
      <c r="C1034" s="49">
        <v>521325</v>
      </c>
      <c r="D1034" s="49" t="s">
        <v>616</v>
      </c>
      <c r="E1034" s="49" t="s">
        <v>614</v>
      </c>
      <c r="F1034" s="49" t="s">
        <v>615</v>
      </c>
      <c r="G1034" s="49" t="s">
        <v>11</v>
      </c>
      <c r="H1034" s="49" t="s">
        <v>614</v>
      </c>
      <c r="I1034" s="49" t="s">
        <v>615</v>
      </c>
    </row>
    <row r="1035" spans="1:12" x14ac:dyDescent="0.35">
      <c r="A1035" s="49" t="s">
        <v>30</v>
      </c>
      <c r="B1035" s="49">
        <v>45</v>
      </c>
      <c r="C1035" s="49">
        <v>521326</v>
      </c>
      <c r="D1035" s="49" t="s">
        <v>2749</v>
      </c>
      <c r="E1035" s="49" t="s">
        <v>2747</v>
      </c>
      <c r="F1035" s="49" t="s">
        <v>2748</v>
      </c>
      <c r="G1035" s="49" t="s">
        <v>29</v>
      </c>
      <c r="H1035" s="49" t="s">
        <v>2750</v>
      </c>
      <c r="I1035" s="49" t="s">
        <v>2751</v>
      </c>
      <c r="J1035" s="49" t="s">
        <v>30</v>
      </c>
      <c r="K1035" s="49" t="s">
        <v>2783</v>
      </c>
      <c r="L1035" s="49" t="s">
        <v>2784</v>
      </c>
    </row>
    <row r="1036" spans="1:12" x14ac:dyDescent="0.35">
      <c r="A1036" s="49" t="s">
        <v>35</v>
      </c>
      <c r="B1036" s="49" t="s">
        <v>3004</v>
      </c>
      <c r="C1036" s="49">
        <v>521327</v>
      </c>
      <c r="D1036" s="49" t="s">
        <v>1450</v>
      </c>
      <c r="E1036" s="49" t="s">
        <v>3041</v>
      </c>
      <c r="F1036" s="49" t="s">
        <v>3042</v>
      </c>
      <c r="G1036" s="49" t="s">
        <v>35</v>
      </c>
      <c r="H1036" s="49" t="s">
        <v>3041</v>
      </c>
      <c r="I1036" s="49" t="s">
        <v>3042</v>
      </c>
    </row>
    <row r="1037" spans="1:12" x14ac:dyDescent="0.35">
      <c r="A1037" s="49" t="s">
        <v>12</v>
      </c>
      <c r="B1037" s="49">
        <v>56</v>
      </c>
      <c r="C1037" s="49">
        <v>521328</v>
      </c>
      <c r="D1037" s="49" t="s">
        <v>696</v>
      </c>
      <c r="E1037" s="49" t="s">
        <v>777</v>
      </c>
      <c r="F1037" s="49" t="s">
        <v>778</v>
      </c>
      <c r="G1037" s="49" t="s">
        <v>12</v>
      </c>
      <c r="H1037" s="49" t="s">
        <v>777</v>
      </c>
      <c r="I1037" s="49" t="s">
        <v>778</v>
      </c>
    </row>
    <row r="1038" spans="1:12" x14ac:dyDescent="0.35">
      <c r="A1038" s="49" t="s">
        <v>12</v>
      </c>
      <c r="B1038" s="49" t="s">
        <v>757</v>
      </c>
      <c r="C1038" s="49">
        <v>521330</v>
      </c>
      <c r="D1038" s="49" t="s">
        <v>696</v>
      </c>
      <c r="E1038" s="49" t="s">
        <v>758</v>
      </c>
      <c r="F1038" s="49" t="s">
        <v>759</v>
      </c>
      <c r="G1038" s="49" t="s">
        <v>12</v>
      </c>
      <c r="H1038" s="49" t="s">
        <v>758</v>
      </c>
      <c r="I1038" s="49" t="s">
        <v>759</v>
      </c>
    </row>
    <row r="1039" spans="1:12" x14ac:dyDescent="0.35">
      <c r="A1039" s="49" t="s">
        <v>42</v>
      </c>
      <c r="B1039" s="49" t="s">
        <v>3637</v>
      </c>
      <c r="C1039" s="49">
        <v>521331</v>
      </c>
      <c r="D1039" s="49" t="s">
        <v>1893</v>
      </c>
      <c r="E1039" s="49" t="s">
        <v>3701</v>
      </c>
      <c r="F1039" s="49" t="s">
        <v>3702</v>
      </c>
      <c r="G1039" s="49" t="s">
        <v>42</v>
      </c>
      <c r="H1039" s="49" t="s">
        <v>3701</v>
      </c>
      <c r="I1039" s="49" t="s">
        <v>3702</v>
      </c>
    </row>
    <row r="1040" spans="1:12" x14ac:dyDescent="0.35">
      <c r="A1040" s="49" t="s">
        <v>15</v>
      </c>
      <c r="B1040" s="49" t="s">
        <v>1074</v>
      </c>
      <c r="C1040" s="49">
        <v>521336</v>
      </c>
      <c r="D1040" s="49" t="s">
        <v>168</v>
      </c>
      <c r="E1040" s="49" t="s">
        <v>1107</v>
      </c>
      <c r="F1040" s="49">
        <v>0</v>
      </c>
      <c r="G1040" s="49" t="s">
        <v>15</v>
      </c>
      <c r="H1040" s="49" t="s">
        <v>1107</v>
      </c>
      <c r="I1040" s="49">
        <v>0</v>
      </c>
    </row>
    <row r="1041" spans="1:12" x14ac:dyDescent="0.35">
      <c r="A1041" s="49" t="s">
        <v>19</v>
      </c>
      <c r="B1041" s="49" t="s">
        <v>1582</v>
      </c>
      <c r="C1041" s="49">
        <v>521337</v>
      </c>
      <c r="D1041" s="49" t="s">
        <v>1670</v>
      </c>
      <c r="E1041" s="49" t="s">
        <v>1668</v>
      </c>
      <c r="F1041" s="49" t="s">
        <v>1669</v>
      </c>
      <c r="G1041" s="49" t="s">
        <v>19</v>
      </c>
      <c r="H1041" s="49" t="s">
        <v>1668</v>
      </c>
      <c r="I1041" s="49" t="s">
        <v>1669</v>
      </c>
    </row>
    <row r="1042" spans="1:12" x14ac:dyDescent="0.35">
      <c r="A1042" s="49" t="s">
        <v>19</v>
      </c>
      <c r="B1042" s="49">
        <v>93</v>
      </c>
      <c r="C1042" s="49">
        <v>521338</v>
      </c>
      <c r="D1042" s="49" t="s">
        <v>1633</v>
      </c>
      <c r="E1042" s="49" t="s">
        <v>1631</v>
      </c>
      <c r="F1042" s="49" t="s">
        <v>1632</v>
      </c>
      <c r="G1042" s="49" t="s">
        <v>19</v>
      </c>
      <c r="H1042" s="49" t="s">
        <v>1631</v>
      </c>
      <c r="I1042" s="49" t="s">
        <v>1632</v>
      </c>
    </row>
    <row r="1043" spans="1:12" x14ac:dyDescent="0.35">
      <c r="A1043" s="49" t="s">
        <v>13</v>
      </c>
      <c r="B1043" s="49" t="s">
        <v>944</v>
      </c>
      <c r="C1043" s="49">
        <v>521339</v>
      </c>
      <c r="D1043" s="49" t="s">
        <v>988</v>
      </c>
      <c r="E1043" s="49" t="s">
        <v>986</v>
      </c>
      <c r="F1043" s="49" t="s">
        <v>987</v>
      </c>
      <c r="G1043" s="49" t="s">
        <v>13</v>
      </c>
      <c r="H1043" s="49" t="s">
        <v>986</v>
      </c>
      <c r="I1043" s="49" t="s">
        <v>987</v>
      </c>
    </row>
    <row r="1044" spans="1:12" x14ac:dyDescent="0.35">
      <c r="A1044" s="49" t="s">
        <v>39</v>
      </c>
      <c r="B1044" s="49" t="s">
        <v>3306</v>
      </c>
      <c r="C1044" s="49">
        <v>521340</v>
      </c>
      <c r="D1044" s="49" t="s">
        <v>3321</v>
      </c>
      <c r="E1044" s="49">
        <v>0</v>
      </c>
      <c r="F1044" s="49" t="s">
        <v>3322</v>
      </c>
      <c r="G1044" s="49" t="s">
        <v>39</v>
      </c>
      <c r="H1044" s="49">
        <v>0</v>
      </c>
      <c r="I1044" s="49" t="s">
        <v>3322</v>
      </c>
    </row>
    <row r="1045" spans="1:12" x14ac:dyDescent="0.35">
      <c r="A1045" s="49" t="s">
        <v>17</v>
      </c>
      <c r="B1045" s="49" t="s">
        <v>1329</v>
      </c>
      <c r="C1045" s="49">
        <v>521342</v>
      </c>
      <c r="D1045" s="49" t="s">
        <v>1363</v>
      </c>
      <c r="E1045" s="49" t="s">
        <v>1380</v>
      </c>
      <c r="F1045" s="49">
        <v>0</v>
      </c>
      <c r="G1045" s="49" t="s">
        <v>17</v>
      </c>
      <c r="H1045" s="49" t="s">
        <v>1380</v>
      </c>
      <c r="I1045" s="49">
        <v>0</v>
      </c>
    </row>
    <row r="1046" spans="1:12" x14ac:dyDescent="0.35">
      <c r="A1046" s="49" t="s">
        <v>38</v>
      </c>
      <c r="B1046" s="49">
        <v>51</v>
      </c>
      <c r="C1046" s="49">
        <v>521346</v>
      </c>
      <c r="D1046" s="49" t="s">
        <v>3278</v>
      </c>
      <c r="E1046" s="49" t="s">
        <v>3195</v>
      </c>
      <c r="F1046" s="49" t="s">
        <v>3277</v>
      </c>
      <c r="G1046" s="49" t="s">
        <v>38</v>
      </c>
      <c r="H1046" s="49" t="s">
        <v>3195</v>
      </c>
      <c r="I1046" s="49" t="s">
        <v>3277</v>
      </c>
    </row>
    <row r="1047" spans="1:12" x14ac:dyDescent="0.35">
      <c r="A1047" s="49" t="s">
        <v>13</v>
      </c>
      <c r="B1047" s="49">
        <v>38</v>
      </c>
      <c r="C1047" s="49">
        <v>521347</v>
      </c>
      <c r="D1047" s="49" t="s">
        <v>974</v>
      </c>
      <c r="E1047" s="49" t="s">
        <v>972</v>
      </c>
      <c r="F1047" s="49" t="s">
        <v>973</v>
      </c>
      <c r="G1047" s="49" t="s">
        <v>13</v>
      </c>
      <c r="H1047" s="49" t="s">
        <v>975</v>
      </c>
      <c r="I1047" s="49" t="s">
        <v>976</v>
      </c>
      <c r="J1047" s="49" t="s">
        <v>37</v>
      </c>
      <c r="K1047" s="49" t="s">
        <v>1035</v>
      </c>
      <c r="L1047" s="49" t="s">
        <v>1036</v>
      </c>
    </row>
    <row r="1048" spans="1:12" x14ac:dyDescent="0.35">
      <c r="A1048" s="49" t="s">
        <v>12</v>
      </c>
      <c r="B1048" s="49" t="s">
        <v>770</v>
      </c>
      <c r="C1048" s="49">
        <v>521348</v>
      </c>
      <c r="D1048" s="49" t="s">
        <v>773</v>
      </c>
      <c r="E1048" s="49" t="s">
        <v>771</v>
      </c>
      <c r="F1048" s="49" t="s">
        <v>772</v>
      </c>
      <c r="G1048" s="49" t="s">
        <v>12</v>
      </c>
      <c r="H1048" s="49" t="s">
        <v>771</v>
      </c>
      <c r="I1048" s="49" t="s">
        <v>772</v>
      </c>
    </row>
    <row r="1049" spans="1:12" x14ac:dyDescent="0.35">
      <c r="A1049" s="49" t="s">
        <v>19</v>
      </c>
      <c r="B1049" s="49">
        <v>95</v>
      </c>
      <c r="C1049" s="49">
        <v>521349</v>
      </c>
      <c r="D1049" s="49" t="s">
        <v>1630</v>
      </c>
      <c r="E1049" s="49" t="s">
        <v>1628</v>
      </c>
      <c r="F1049" s="49" t="s">
        <v>1629</v>
      </c>
      <c r="G1049" s="49" t="s">
        <v>19</v>
      </c>
      <c r="H1049" s="49" t="s">
        <v>1628</v>
      </c>
      <c r="I1049" s="49" t="s">
        <v>1629</v>
      </c>
    </row>
    <row r="1050" spans="1:12" x14ac:dyDescent="0.35">
      <c r="A1050" s="49" t="s">
        <v>37</v>
      </c>
      <c r="B1050" s="49">
        <v>54</v>
      </c>
      <c r="C1050" s="49">
        <v>521350</v>
      </c>
      <c r="D1050" s="49" t="s">
        <v>2023</v>
      </c>
      <c r="E1050" s="49">
        <v>20</v>
      </c>
      <c r="F1050" s="49">
        <v>80</v>
      </c>
      <c r="G1050" s="49" t="s">
        <v>37</v>
      </c>
      <c r="H1050" s="49">
        <v>20</v>
      </c>
      <c r="I1050" s="49">
        <v>80</v>
      </c>
    </row>
    <row r="1051" spans="1:12" x14ac:dyDescent="0.35">
      <c r="A1051" s="49" t="s">
        <v>21</v>
      </c>
      <c r="B1051" s="49" t="s">
        <v>1945</v>
      </c>
      <c r="C1051" s="49">
        <v>521351</v>
      </c>
      <c r="D1051" s="49" t="s">
        <v>2023</v>
      </c>
      <c r="E1051" s="49" t="s">
        <v>2021</v>
      </c>
      <c r="F1051" s="49" t="s">
        <v>2022</v>
      </c>
      <c r="G1051" s="49" t="s">
        <v>21</v>
      </c>
      <c r="H1051" s="49" t="s">
        <v>2021</v>
      </c>
      <c r="I1051" s="49" t="s">
        <v>2022</v>
      </c>
    </row>
    <row r="1052" spans="1:12" x14ac:dyDescent="0.35">
      <c r="A1052" s="49" t="s">
        <v>6</v>
      </c>
      <c r="B1052" s="49" t="s">
        <v>54</v>
      </c>
      <c r="C1052" s="49">
        <v>521352</v>
      </c>
      <c r="D1052" s="49" t="s">
        <v>89</v>
      </c>
      <c r="E1052" s="49" t="s">
        <v>87</v>
      </c>
      <c r="F1052" s="49" t="s">
        <v>88</v>
      </c>
      <c r="G1052" s="49" t="s">
        <v>6</v>
      </c>
      <c r="H1052" s="49" t="s">
        <v>87</v>
      </c>
      <c r="I1052" s="49" t="s">
        <v>88</v>
      </c>
    </row>
    <row r="1053" spans="1:12" x14ac:dyDescent="0.35">
      <c r="A1053" s="49" t="s">
        <v>19</v>
      </c>
      <c r="B1053" s="49">
        <v>94</v>
      </c>
      <c r="C1053" s="49">
        <v>521353</v>
      </c>
      <c r="D1053" s="49" t="s">
        <v>1667</v>
      </c>
      <c r="E1053" s="49" t="s">
        <v>1665</v>
      </c>
      <c r="F1053" s="49" t="s">
        <v>1666</v>
      </c>
      <c r="G1053" s="49" t="s">
        <v>19</v>
      </c>
      <c r="H1053" s="49" t="s">
        <v>1665</v>
      </c>
      <c r="I1053" s="49" t="s">
        <v>1666</v>
      </c>
    </row>
    <row r="1054" spans="1:12" x14ac:dyDescent="0.35">
      <c r="A1054" s="49" t="s">
        <v>12</v>
      </c>
      <c r="B1054" s="49" t="s">
        <v>768</v>
      </c>
      <c r="C1054" s="49">
        <v>521354</v>
      </c>
      <c r="D1054" s="49" t="s">
        <v>769</v>
      </c>
      <c r="E1054" s="49">
        <v>622</v>
      </c>
      <c r="F1054" s="49">
        <v>877</v>
      </c>
      <c r="G1054" s="49" t="s">
        <v>12</v>
      </c>
      <c r="H1054" s="49">
        <v>622</v>
      </c>
      <c r="I1054" s="49">
        <v>877</v>
      </c>
    </row>
    <row r="1055" spans="1:12" x14ac:dyDescent="0.35">
      <c r="A1055" s="49" t="s">
        <v>32</v>
      </c>
      <c r="B1055" s="49" t="s">
        <v>2863</v>
      </c>
      <c r="C1055" s="49">
        <v>521355</v>
      </c>
      <c r="D1055" s="49" t="s">
        <v>662</v>
      </c>
      <c r="E1055" s="49" t="s">
        <v>2864</v>
      </c>
      <c r="F1055" s="49" t="s">
        <v>2865</v>
      </c>
      <c r="G1055" s="49" t="s">
        <v>32</v>
      </c>
      <c r="H1055" s="49" t="s">
        <v>2864</v>
      </c>
      <c r="I1055" s="49" t="s">
        <v>2865</v>
      </c>
    </row>
    <row r="1056" spans="1:12" x14ac:dyDescent="0.35">
      <c r="A1056" s="49" t="s">
        <v>19</v>
      </c>
      <c r="B1056" s="49">
        <v>95</v>
      </c>
      <c r="C1056" s="49">
        <v>521358</v>
      </c>
      <c r="D1056" s="49" t="s">
        <v>1630</v>
      </c>
      <c r="E1056" s="49" t="s">
        <v>70</v>
      </c>
      <c r="F1056" s="49" t="s">
        <v>1664</v>
      </c>
      <c r="G1056" s="49" t="s">
        <v>19</v>
      </c>
      <c r="H1056" s="49" t="s">
        <v>70</v>
      </c>
      <c r="I1056" s="49" t="s">
        <v>1664</v>
      </c>
    </row>
    <row r="1057" spans="1:9" x14ac:dyDescent="0.35">
      <c r="A1057" s="49" t="s">
        <v>21</v>
      </c>
      <c r="B1057" s="49">
        <v>68</v>
      </c>
      <c r="C1057" s="49">
        <v>521359</v>
      </c>
      <c r="D1057" s="49" t="s">
        <v>2063</v>
      </c>
      <c r="E1057" s="49" t="s">
        <v>2061</v>
      </c>
      <c r="F1057" s="49" t="s">
        <v>2062</v>
      </c>
      <c r="G1057" s="49" t="s">
        <v>21</v>
      </c>
      <c r="H1057" s="49" t="s">
        <v>2061</v>
      </c>
      <c r="I1057" s="49" t="s">
        <v>2062</v>
      </c>
    </row>
    <row r="1058" spans="1:9" x14ac:dyDescent="0.35">
      <c r="A1058" s="49" t="s">
        <v>34</v>
      </c>
      <c r="B1058" s="49" t="s">
        <v>2938</v>
      </c>
      <c r="C1058" s="49">
        <v>521361</v>
      </c>
      <c r="D1058" s="49" t="s">
        <v>2941</v>
      </c>
      <c r="E1058" s="49" t="s">
        <v>2939</v>
      </c>
      <c r="F1058" s="49" t="s">
        <v>2940</v>
      </c>
      <c r="G1058" s="49" t="s">
        <v>34</v>
      </c>
      <c r="H1058" s="49" t="s">
        <v>2939</v>
      </c>
      <c r="I1058" s="49" t="s">
        <v>2940</v>
      </c>
    </row>
    <row r="1059" spans="1:9" x14ac:dyDescent="0.35">
      <c r="A1059" s="49" t="s">
        <v>3795</v>
      </c>
      <c r="B1059" s="49" t="s">
        <v>3804</v>
      </c>
      <c r="C1059" s="49">
        <v>521362</v>
      </c>
      <c r="D1059" s="49" t="s">
        <v>2632</v>
      </c>
      <c r="E1059" s="49">
        <v>395</v>
      </c>
      <c r="F1059" s="49">
        <v>0</v>
      </c>
      <c r="G1059" s="49" t="s">
        <v>3795</v>
      </c>
      <c r="H1059" s="49">
        <v>395</v>
      </c>
      <c r="I1059" s="49">
        <v>0</v>
      </c>
    </row>
    <row r="1060" spans="1:9" x14ac:dyDescent="0.35">
      <c r="A1060" s="49" t="s">
        <v>10</v>
      </c>
      <c r="B1060" s="49" t="s">
        <v>432</v>
      </c>
      <c r="C1060" s="49">
        <v>521363</v>
      </c>
      <c r="D1060" s="49" t="s">
        <v>463</v>
      </c>
      <c r="E1060" s="49" t="s">
        <v>462</v>
      </c>
      <c r="F1060" s="49">
        <v>0</v>
      </c>
      <c r="G1060" s="49" t="s">
        <v>10</v>
      </c>
      <c r="H1060" s="49" t="s">
        <v>462</v>
      </c>
      <c r="I1060" s="49">
        <v>0</v>
      </c>
    </row>
    <row r="1061" spans="1:9" x14ac:dyDescent="0.35">
      <c r="A1061" s="49" t="s">
        <v>10</v>
      </c>
      <c r="B1061" s="49" t="s">
        <v>421</v>
      </c>
      <c r="C1061" s="49">
        <v>521365</v>
      </c>
      <c r="D1061" s="49" t="s">
        <v>461</v>
      </c>
      <c r="E1061" s="49" t="s">
        <v>459</v>
      </c>
      <c r="F1061" s="49" t="s">
        <v>460</v>
      </c>
      <c r="G1061" s="49" t="s">
        <v>10</v>
      </c>
      <c r="H1061" s="49" t="s">
        <v>459</v>
      </c>
      <c r="I1061" s="49" t="s">
        <v>460</v>
      </c>
    </row>
    <row r="1062" spans="1:9" x14ac:dyDescent="0.35">
      <c r="A1062" s="49" t="s">
        <v>10</v>
      </c>
      <c r="B1062" s="49" t="s">
        <v>432</v>
      </c>
      <c r="C1062" s="49">
        <v>521367</v>
      </c>
      <c r="D1062" s="49" t="s">
        <v>150</v>
      </c>
      <c r="E1062" s="49" t="s">
        <v>457</v>
      </c>
      <c r="F1062" s="49" t="s">
        <v>458</v>
      </c>
      <c r="G1062" s="49" t="s">
        <v>10</v>
      </c>
      <c r="H1062" s="49" t="s">
        <v>457</v>
      </c>
      <c r="I1062" s="49" t="s">
        <v>458</v>
      </c>
    </row>
    <row r="1063" spans="1:9" x14ac:dyDescent="0.35">
      <c r="A1063" s="49" t="s">
        <v>42</v>
      </c>
      <c r="B1063" s="49" t="s">
        <v>3653</v>
      </c>
      <c r="C1063" s="49">
        <v>521368</v>
      </c>
      <c r="D1063" s="49" t="s">
        <v>3689</v>
      </c>
      <c r="E1063" s="49" t="s">
        <v>3688</v>
      </c>
      <c r="F1063" s="49" t="s">
        <v>3127</v>
      </c>
      <c r="G1063" s="49" t="s">
        <v>42</v>
      </c>
      <c r="H1063" s="49" t="s">
        <v>3688</v>
      </c>
      <c r="I1063" s="49" t="s">
        <v>3127</v>
      </c>
    </row>
    <row r="1064" spans="1:9" x14ac:dyDescent="0.35">
      <c r="A1064" s="49" t="s">
        <v>42</v>
      </c>
      <c r="B1064" s="49" t="s">
        <v>3643</v>
      </c>
      <c r="C1064" s="49">
        <v>521369</v>
      </c>
      <c r="D1064" s="49" t="s">
        <v>3405</v>
      </c>
      <c r="E1064" s="49" t="s">
        <v>419</v>
      </c>
      <c r="F1064" s="49" t="s">
        <v>3700</v>
      </c>
      <c r="G1064" s="49" t="s">
        <v>42</v>
      </c>
      <c r="H1064" s="49" t="s">
        <v>419</v>
      </c>
      <c r="I1064" s="49" t="s">
        <v>3700</v>
      </c>
    </row>
    <row r="1065" spans="1:9" x14ac:dyDescent="0.35">
      <c r="A1065" s="49" t="s">
        <v>20</v>
      </c>
      <c r="B1065" s="49" t="s">
        <v>1771</v>
      </c>
      <c r="C1065" s="49">
        <v>521370</v>
      </c>
      <c r="D1065" s="49" t="s">
        <v>1808</v>
      </c>
      <c r="E1065" s="49" t="s">
        <v>1811</v>
      </c>
      <c r="F1065" s="49">
        <v>0</v>
      </c>
      <c r="G1065" s="49" t="s">
        <v>20</v>
      </c>
      <c r="H1065" s="49" t="s">
        <v>1811</v>
      </c>
      <c r="I1065" s="49">
        <v>0</v>
      </c>
    </row>
    <row r="1066" spans="1:9" x14ac:dyDescent="0.35">
      <c r="A1066" s="49" t="s">
        <v>10</v>
      </c>
      <c r="B1066" s="49" t="s">
        <v>355</v>
      </c>
      <c r="C1066" s="49">
        <v>521371</v>
      </c>
      <c r="D1066" s="49" t="s">
        <v>456</v>
      </c>
      <c r="E1066" s="49" t="s">
        <v>454</v>
      </c>
      <c r="F1066" s="49" t="s">
        <v>455</v>
      </c>
      <c r="G1066" s="49" t="s">
        <v>10</v>
      </c>
      <c r="H1066" s="49" t="s">
        <v>454</v>
      </c>
      <c r="I1066" s="49" t="s">
        <v>455</v>
      </c>
    </row>
    <row r="1067" spans="1:9" x14ac:dyDescent="0.35">
      <c r="A1067" s="49" t="s">
        <v>17</v>
      </c>
      <c r="B1067" s="49" t="s">
        <v>1356</v>
      </c>
      <c r="C1067" s="49">
        <v>521372</v>
      </c>
      <c r="D1067" s="49" t="s">
        <v>1365</v>
      </c>
      <c r="E1067" s="49" t="s">
        <v>1364</v>
      </c>
      <c r="F1067" s="49">
        <v>0</v>
      </c>
      <c r="G1067" s="49" t="s">
        <v>17</v>
      </c>
      <c r="H1067" s="49" t="s">
        <v>1364</v>
      </c>
      <c r="I1067" s="49">
        <v>0</v>
      </c>
    </row>
    <row r="1068" spans="1:9" x14ac:dyDescent="0.35">
      <c r="A1068" s="49" t="s">
        <v>25</v>
      </c>
      <c r="B1068" s="49">
        <v>7</v>
      </c>
      <c r="C1068" s="49">
        <v>521374</v>
      </c>
      <c r="D1068" s="49" t="s">
        <v>2258</v>
      </c>
      <c r="E1068" s="49" t="s">
        <v>2524</v>
      </c>
      <c r="F1068" s="49" t="s">
        <v>2525</v>
      </c>
      <c r="G1068" s="49" t="s">
        <v>25</v>
      </c>
      <c r="H1068" s="49" t="s">
        <v>2524</v>
      </c>
      <c r="I1068" s="49" t="s">
        <v>2525</v>
      </c>
    </row>
    <row r="1069" spans="1:9" x14ac:dyDescent="0.35">
      <c r="A1069" s="49" t="s">
        <v>19</v>
      </c>
      <c r="B1069" s="49">
        <v>89</v>
      </c>
      <c r="C1069" s="49">
        <v>521375</v>
      </c>
      <c r="D1069" s="49" t="s">
        <v>1663</v>
      </c>
      <c r="E1069" s="49" t="s">
        <v>1661</v>
      </c>
      <c r="F1069" s="49" t="s">
        <v>1662</v>
      </c>
      <c r="G1069" s="49" t="s">
        <v>19</v>
      </c>
      <c r="H1069" s="49" t="s">
        <v>1661</v>
      </c>
      <c r="I1069" s="49" t="s">
        <v>1662</v>
      </c>
    </row>
    <row r="1070" spans="1:9" x14ac:dyDescent="0.35">
      <c r="A1070" s="49" t="s">
        <v>40</v>
      </c>
      <c r="B1070" s="49" t="s">
        <v>3366</v>
      </c>
      <c r="C1070" s="49">
        <v>521376</v>
      </c>
      <c r="D1070" s="49" t="s">
        <v>3397</v>
      </c>
      <c r="E1070" s="49">
        <v>40</v>
      </c>
      <c r="F1070" s="49">
        <v>0</v>
      </c>
      <c r="G1070" s="49" t="s">
        <v>40</v>
      </c>
      <c r="H1070" s="49">
        <v>40</v>
      </c>
      <c r="I1070" s="49">
        <v>0</v>
      </c>
    </row>
    <row r="1071" spans="1:9" x14ac:dyDescent="0.35">
      <c r="A1071" s="49" t="s">
        <v>9</v>
      </c>
      <c r="B1071" s="49" t="s">
        <v>301</v>
      </c>
      <c r="C1071" s="49">
        <v>521377</v>
      </c>
      <c r="D1071" s="49" t="s">
        <v>63</v>
      </c>
      <c r="E1071" s="49" t="s">
        <v>329</v>
      </c>
      <c r="F1071" s="49" t="s">
        <v>330</v>
      </c>
      <c r="G1071" s="49" t="s">
        <v>9</v>
      </c>
      <c r="H1071" s="49" t="s">
        <v>329</v>
      </c>
      <c r="I1071" s="49" t="s">
        <v>330</v>
      </c>
    </row>
    <row r="1072" spans="1:9" x14ac:dyDescent="0.35">
      <c r="A1072" s="49" t="s">
        <v>8</v>
      </c>
      <c r="B1072" s="49" t="s">
        <v>226</v>
      </c>
      <c r="C1072" s="49">
        <v>521379</v>
      </c>
      <c r="D1072" s="49" t="s">
        <v>229</v>
      </c>
      <c r="E1072" s="49" t="s">
        <v>227</v>
      </c>
      <c r="F1072" s="49" t="s">
        <v>228</v>
      </c>
      <c r="G1072" s="49" t="s">
        <v>8</v>
      </c>
      <c r="H1072" s="49" t="s">
        <v>227</v>
      </c>
      <c r="I1072" s="49" t="s">
        <v>228</v>
      </c>
    </row>
    <row r="1073" spans="1:15" x14ac:dyDescent="0.35">
      <c r="A1073" s="49" t="s">
        <v>6</v>
      </c>
      <c r="B1073" s="49" t="s">
        <v>73</v>
      </c>
      <c r="C1073" s="49">
        <v>521380</v>
      </c>
      <c r="D1073" s="49" t="s">
        <v>86</v>
      </c>
      <c r="E1073" s="49" t="s">
        <v>85</v>
      </c>
      <c r="F1073" s="49">
        <v>0</v>
      </c>
      <c r="G1073" s="49" t="s">
        <v>6</v>
      </c>
      <c r="H1073" s="49" t="s">
        <v>85</v>
      </c>
      <c r="I1073" s="49">
        <v>0</v>
      </c>
    </row>
    <row r="1074" spans="1:15" x14ac:dyDescent="0.35">
      <c r="A1074" s="49" t="s">
        <v>39</v>
      </c>
      <c r="B1074" s="49" t="s">
        <v>3311</v>
      </c>
      <c r="C1074" s="49">
        <v>521383</v>
      </c>
      <c r="D1074" s="49" t="s">
        <v>2761</v>
      </c>
      <c r="E1074" s="49">
        <v>244</v>
      </c>
      <c r="F1074" s="49">
        <v>0</v>
      </c>
      <c r="G1074" s="49" t="s">
        <v>39</v>
      </c>
      <c r="H1074" s="49">
        <v>244</v>
      </c>
      <c r="I1074" s="49">
        <v>0</v>
      </c>
    </row>
    <row r="1075" spans="1:15" x14ac:dyDescent="0.35">
      <c r="A1075" s="49" t="s">
        <v>8</v>
      </c>
      <c r="B1075" s="49" t="s">
        <v>207</v>
      </c>
      <c r="C1075" s="49">
        <v>521386</v>
      </c>
      <c r="D1075" s="49" t="s">
        <v>142</v>
      </c>
      <c r="E1075" s="49" t="s">
        <v>222</v>
      </c>
      <c r="F1075" s="49">
        <v>0</v>
      </c>
      <c r="G1075" s="49" t="s">
        <v>8</v>
      </c>
      <c r="H1075" s="49" t="s">
        <v>222</v>
      </c>
      <c r="I1075" s="49">
        <v>0</v>
      </c>
    </row>
    <row r="1076" spans="1:15" x14ac:dyDescent="0.35">
      <c r="A1076" s="49" t="s">
        <v>20</v>
      </c>
      <c r="B1076" s="49" t="s">
        <v>1747</v>
      </c>
      <c r="C1076" s="49">
        <v>521387</v>
      </c>
      <c r="D1076" s="49" t="s">
        <v>1750</v>
      </c>
      <c r="E1076" s="49" t="s">
        <v>1748</v>
      </c>
      <c r="F1076" s="49" t="s">
        <v>1749</v>
      </c>
      <c r="G1076" s="49" t="s">
        <v>11</v>
      </c>
      <c r="H1076" s="49" t="s">
        <v>1751</v>
      </c>
      <c r="I1076" s="49" t="s">
        <v>1752</v>
      </c>
      <c r="J1076" s="49" t="s">
        <v>20</v>
      </c>
      <c r="K1076" s="49" t="s">
        <v>1926</v>
      </c>
      <c r="L1076" s="49">
        <v>334</v>
      </c>
    </row>
    <row r="1077" spans="1:15" x14ac:dyDescent="0.35">
      <c r="A1077" s="49" t="s">
        <v>16</v>
      </c>
      <c r="B1077" s="49" t="s">
        <v>1206</v>
      </c>
      <c r="C1077" s="49">
        <v>521388</v>
      </c>
      <c r="D1077" s="49" t="s">
        <v>1212</v>
      </c>
      <c r="E1077" s="49" t="s">
        <v>1210</v>
      </c>
      <c r="F1077" s="49" t="s">
        <v>1211</v>
      </c>
      <c r="G1077" s="49" t="s">
        <v>16</v>
      </c>
      <c r="H1077" s="49" t="s">
        <v>1210</v>
      </c>
      <c r="I1077" s="49" t="s">
        <v>1211</v>
      </c>
    </row>
    <row r="1078" spans="1:15" x14ac:dyDescent="0.35">
      <c r="A1078" s="49" t="s">
        <v>6</v>
      </c>
      <c r="B1078" s="49" t="s">
        <v>73</v>
      </c>
      <c r="C1078" s="49">
        <v>521389</v>
      </c>
      <c r="D1078" s="49" t="s">
        <v>66</v>
      </c>
      <c r="E1078" s="49" t="s">
        <v>83</v>
      </c>
      <c r="F1078" s="49" t="s">
        <v>84</v>
      </c>
      <c r="G1078" s="49" t="s">
        <v>6</v>
      </c>
      <c r="H1078" s="49" t="s">
        <v>83</v>
      </c>
      <c r="I1078" s="49" t="s">
        <v>84</v>
      </c>
    </row>
    <row r="1079" spans="1:15" x14ac:dyDescent="0.35">
      <c r="A1079" s="49" t="s">
        <v>8</v>
      </c>
      <c r="B1079" s="49" t="s">
        <v>203</v>
      </c>
      <c r="C1079" s="49">
        <v>521390</v>
      </c>
      <c r="D1079" s="49" t="s">
        <v>225</v>
      </c>
      <c r="E1079" s="49" t="s">
        <v>223</v>
      </c>
      <c r="F1079" s="49" t="s">
        <v>224</v>
      </c>
      <c r="G1079" s="49" t="s">
        <v>8</v>
      </c>
      <c r="H1079" s="49" t="s">
        <v>223</v>
      </c>
      <c r="I1079" s="49" t="s">
        <v>224</v>
      </c>
    </row>
    <row r="1080" spans="1:15" x14ac:dyDescent="0.35">
      <c r="A1080" s="49" t="s">
        <v>35</v>
      </c>
      <c r="B1080" s="49" t="s">
        <v>2984</v>
      </c>
      <c r="C1080" s="49">
        <v>521392</v>
      </c>
      <c r="D1080" s="49" t="s">
        <v>2986</v>
      </c>
      <c r="E1080" s="49" t="s">
        <v>3040</v>
      </c>
      <c r="F1080" s="49" t="s">
        <v>857</v>
      </c>
      <c r="G1080" s="49" t="s">
        <v>35</v>
      </c>
      <c r="H1080" s="49" t="s">
        <v>3040</v>
      </c>
      <c r="I1080" s="49" t="s">
        <v>857</v>
      </c>
    </row>
    <row r="1081" spans="1:15" x14ac:dyDescent="0.35">
      <c r="A1081" s="49" t="s">
        <v>13</v>
      </c>
      <c r="B1081" s="49" t="s">
        <v>953</v>
      </c>
      <c r="C1081" s="49">
        <v>521393</v>
      </c>
      <c r="D1081" s="49" t="s">
        <v>971</v>
      </c>
      <c r="E1081" s="49" t="s">
        <v>969</v>
      </c>
      <c r="F1081" s="49" t="s">
        <v>970</v>
      </c>
      <c r="G1081" s="49" t="s">
        <v>13</v>
      </c>
      <c r="H1081" s="49" t="s">
        <v>969</v>
      </c>
      <c r="I1081" s="49" t="s">
        <v>970</v>
      </c>
    </row>
    <row r="1082" spans="1:15" x14ac:dyDescent="0.35">
      <c r="A1082" s="49" t="s">
        <v>18</v>
      </c>
      <c r="B1082" s="49" t="s">
        <v>1464</v>
      </c>
      <c r="C1082" s="49">
        <v>521394</v>
      </c>
      <c r="D1082" s="49" t="s">
        <v>1544</v>
      </c>
      <c r="E1082" s="49" t="s">
        <v>1542</v>
      </c>
      <c r="F1082" s="49" t="s">
        <v>1543</v>
      </c>
      <c r="G1082" s="49" t="s">
        <v>18</v>
      </c>
      <c r="H1082" s="49" t="s">
        <v>1542</v>
      </c>
      <c r="I1082" s="49" t="s">
        <v>1543</v>
      </c>
    </row>
    <row r="1083" spans="1:15" x14ac:dyDescent="0.35">
      <c r="A1083" s="49" t="s">
        <v>19</v>
      </c>
      <c r="B1083" s="49" t="s">
        <v>1578</v>
      </c>
      <c r="C1083" s="49">
        <v>521395</v>
      </c>
      <c r="D1083" s="49" t="s">
        <v>1660</v>
      </c>
      <c r="E1083" s="49" t="s">
        <v>1658</v>
      </c>
      <c r="F1083" s="49" t="s">
        <v>1659</v>
      </c>
      <c r="G1083" s="49" t="s">
        <v>19</v>
      </c>
      <c r="H1083" s="49" t="s">
        <v>1658</v>
      </c>
      <c r="I1083" s="49" t="s">
        <v>1659</v>
      </c>
    </row>
    <row r="1084" spans="1:15" x14ac:dyDescent="0.35">
      <c r="A1084" s="49" t="s">
        <v>40</v>
      </c>
      <c r="B1084" s="49" t="s">
        <v>3377</v>
      </c>
      <c r="C1084" s="49">
        <v>521396</v>
      </c>
      <c r="D1084" s="49" t="s">
        <v>3451</v>
      </c>
      <c r="E1084" s="49">
        <v>36</v>
      </c>
      <c r="F1084" s="49">
        <v>0</v>
      </c>
      <c r="G1084" s="49" t="s">
        <v>40</v>
      </c>
      <c r="H1084" s="49">
        <v>36</v>
      </c>
      <c r="I1084" s="49">
        <v>0</v>
      </c>
    </row>
    <row r="1085" spans="1:15" x14ac:dyDescent="0.35">
      <c r="A1085" s="49" t="s">
        <v>11</v>
      </c>
      <c r="B1085" s="49" t="s">
        <v>583</v>
      </c>
      <c r="C1085" s="49">
        <v>521397</v>
      </c>
      <c r="D1085" s="49" t="s">
        <v>586</v>
      </c>
      <c r="E1085" s="49" t="s">
        <v>617</v>
      </c>
      <c r="F1085" s="49" t="s">
        <v>618</v>
      </c>
      <c r="G1085" s="49" t="s">
        <v>11</v>
      </c>
      <c r="H1085" s="49" t="s">
        <v>617</v>
      </c>
      <c r="I1085" s="49" t="s">
        <v>618</v>
      </c>
    </row>
    <row r="1086" spans="1:15" x14ac:dyDescent="0.35">
      <c r="A1086" s="49" t="s">
        <v>11</v>
      </c>
      <c r="B1086" s="49" t="s">
        <v>611</v>
      </c>
      <c r="C1086" s="49">
        <v>521398</v>
      </c>
      <c r="D1086" s="49" t="s">
        <v>613</v>
      </c>
      <c r="E1086" s="49">
        <v>0</v>
      </c>
      <c r="F1086" s="49" t="s">
        <v>612</v>
      </c>
      <c r="G1086" s="49" t="s">
        <v>11</v>
      </c>
      <c r="H1086" s="49">
        <v>0</v>
      </c>
      <c r="I1086" s="49" t="s">
        <v>612</v>
      </c>
    </row>
    <row r="1087" spans="1:15" x14ac:dyDescent="0.35">
      <c r="A1087" s="49" t="s">
        <v>24</v>
      </c>
      <c r="B1087" s="49" t="s">
        <v>1831</v>
      </c>
      <c r="C1087" s="49">
        <v>521399</v>
      </c>
      <c r="D1087" s="49" t="s">
        <v>2394</v>
      </c>
      <c r="E1087" s="49" t="s">
        <v>2392</v>
      </c>
      <c r="F1087" s="49" t="s">
        <v>2393</v>
      </c>
      <c r="G1087" s="49" t="s">
        <v>16</v>
      </c>
      <c r="H1087" s="49" t="s">
        <v>2395</v>
      </c>
      <c r="I1087" s="49" t="s">
        <v>2396</v>
      </c>
      <c r="J1087" s="49" t="s">
        <v>20</v>
      </c>
      <c r="K1087" s="49" t="s">
        <v>2403</v>
      </c>
      <c r="L1087" s="49" t="s">
        <v>2404</v>
      </c>
      <c r="M1087" s="49" t="s">
        <v>24</v>
      </c>
      <c r="N1087" s="49" t="s">
        <v>2450</v>
      </c>
      <c r="O1087" s="49" t="s">
        <v>2451</v>
      </c>
    </row>
    <row r="1088" spans="1:15" x14ac:dyDescent="0.35">
      <c r="A1088" s="49" t="s">
        <v>10</v>
      </c>
      <c r="B1088" s="49" t="s">
        <v>432</v>
      </c>
      <c r="C1088" s="49">
        <v>521400</v>
      </c>
      <c r="D1088" s="49" t="s">
        <v>453</v>
      </c>
      <c r="E1088" s="49" t="s">
        <v>451</v>
      </c>
      <c r="F1088" s="49" t="s">
        <v>452</v>
      </c>
      <c r="G1088" s="49" t="s">
        <v>10</v>
      </c>
      <c r="H1088" s="49" t="s">
        <v>451</v>
      </c>
      <c r="I1088" s="49" t="s">
        <v>452</v>
      </c>
    </row>
    <row r="1089" spans="1:15" x14ac:dyDescent="0.35">
      <c r="A1089" s="49" t="s">
        <v>42</v>
      </c>
      <c r="B1089" s="49" t="s">
        <v>3653</v>
      </c>
      <c r="C1089" s="49">
        <v>521401</v>
      </c>
      <c r="D1089" s="49" t="s">
        <v>3699</v>
      </c>
      <c r="E1089" s="49" t="s">
        <v>3698</v>
      </c>
      <c r="F1089" s="49">
        <v>0</v>
      </c>
      <c r="G1089" s="49" t="s">
        <v>42</v>
      </c>
      <c r="H1089" s="49" t="s">
        <v>3698</v>
      </c>
      <c r="I1089" s="49">
        <v>0</v>
      </c>
    </row>
    <row r="1090" spans="1:15" x14ac:dyDescent="0.35">
      <c r="A1090" s="49" t="s">
        <v>25</v>
      </c>
      <c r="B1090" s="49">
        <v>8</v>
      </c>
      <c r="C1090" s="49">
        <v>521402</v>
      </c>
      <c r="D1090" s="49" t="s">
        <v>2468</v>
      </c>
      <c r="E1090" s="49">
        <v>95</v>
      </c>
      <c r="F1090" s="49">
        <v>0</v>
      </c>
      <c r="G1090" s="49" t="s">
        <v>25</v>
      </c>
      <c r="H1090" s="49">
        <v>95</v>
      </c>
      <c r="I1090" s="49">
        <v>0</v>
      </c>
    </row>
    <row r="1091" spans="1:15" x14ac:dyDescent="0.35">
      <c r="A1091" s="49" t="s">
        <v>21</v>
      </c>
      <c r="B1091" s="49" t="s">
        <v>1945</v>
      </c>
      <c r="C1091" s="49">
        <v>521404</v>
      </c>
      <c r="D1091" s="49" t="s">
        <v>2052</v>
      </c>
      <c r="E1091" s="49" t="s">
        <v>2056</v>
      </c>
      <c r="F1091" s="49" t="s">
        <v>2057</v>
      </c>
      <c r="G1091" s="49" t="s">
        <v>21</v>
      </c>
      <c r="H1091" s="49" t="s">
        <v>2056</v>
      </c>
      <c r="I1091" s="49" t="s">
        <v>2057</v>
      </c>
    </row>
    <row r="1092" spans="1:15" x14ac:dyDescent="0.35">
      <c r="A1092" s="49" t="s">
        <v>16</v>
      </c>
      <c r="B1092" s="49" t="s">
        <v>1190</v>
      </c>
      <c r="C1092" s="49">
        <v>521405</v>
      </c>
      <c r="D1092" s="49" t="s">
        <v>1229</v>
      </c>
      <c r="E1092" s="49" t="s">
        <v>1227</v>
      </c>
      <c r="F1092" s="49" t="s">
        <v>1228</v>
      </c>
      <c r="G1092" s="49" t="s">
        <v>16</v>
      </c>
      <c r="H1092" s="49" t="s">
        <v>1230</v>
      </c>
      <c r="I1092" s="49" t="s">
        <v>1231</v>
      </c>
      <c r="J1092" s="49" t="s">
        <v>20</v>
      </c>
      <c r="K1092" s="49" t="s">
        <v>1911</v>
      </c>
      <c r="L1092" s="49" t="s">
        <v>1912</v>
      </c>
    </row>
    <row r="1093" spans="1:15" x14ac:dyDescent="0.35">
      <c r="A1093" s="49" t="s">
        <v>29</v>
      </c>
      <c r="B1093" s="49" t="s">
        <v>2710</v>
      </c>
      <c r="C1093" s="49">
        <v>521406</v>
      </c>
      <c r="D1093" s="49" t="s">
        <v>2718</v>
      </c>
      <c r="E1093" s="49" t="s">
        <v>2716</v>
      </c>
      <c r="F1093" s="49" t="s">
        <v>2717</v>
      </c>
      <c r="G1093" s="49" t="s">
        <v>8</v>
      </c>
      <c r="H1093" s="49" t="s">
        <v>236</v>
      </c>
      <c r="I1093" s="49" t="s">
        <v>2719</v>
      </c>
      <c r="J1093" s="49" t="s">
        <v>28</v>
      </c>
      <c r="K1093" s="49">
        <v>0</v>
      </c>
      <c r="L1093" s="49" t="s">
        <v>2720</v>
      </c>
      <c r="M1093" s="49" t="s">
        <v>29</v>
      </c>
      <c r="N1093" s="49" t="s">
        <v>1597</v>
      </c>
      <c r="O1093" s="49" t="s">
        <v>2723</v>
      </c>
    </row>
    <row r="1094" spans="1:15" x14ac:dyDescent="0.35">
      <c r="A1094" s="49" t="s">
        <v>12</v>
      </c>
      <c r="B1094" s="49">
        <v>56</v>
      </c>
      <c r="C1094" s="49">
        <v>521408</v>
      </c>
      <c r="D1094" s="49" t="s">
        <v>699</v>
      </c>
      <c r="E1094" s="49" t="s">
        <v>766</v>
      </c>
      <c r="F1094" s="49" t="s">
        <v>767</v>
      </c>
      <c r="G1094" s="49" t="s">
        <v>12</v>
      </c>
      <c r="H1094" s="49" t="s">
        <v>766</v>
      </c>
      <c r="I1094" s="49" t="s">
        <v>767</v>
      </c>
    </row>
    <row r="1095" spans="1:15" x14ac:dyDescent="0.35">
      <c r="A1095" s="49" t="s">
        <v>8</v>
      </c>
      <c r="B1095" s="49" t="s">
        <v>207</v>
      </c>
      <c r="C1095" s="49">
        <v>521410</v>
      </c>
      <c r="D1095" s="49" t="s">
        <v>216</v>
      </c>
      <c r="E1095" s="49" t="s">
        <v>214</v>
      </c>
      <c r="F1095" s="49" t="s">
        <v>215</v>
      </c>
      <c r="G1095" s="49" t="s">
        <v>8</v>
      </c>
      <c r="H1095" s="49" t="s">
        <v>214</v>
      </c>
      <c r="I1095" s="49" t="s">
        <v>215</v>
      </c>
    </row>
    <row r="1096" spans="1:15" x14ac:dyDescent="0.35">
      <c r="A1096" s="49" t="s">
        <v>19</v>
      </c>
      <c r="B1096" s="49" t="s">
        <v>1619</v>
      </c>
      <c r="C1096" s="49">
        <v>521411</v>
      </c>
      <c r="D1096" s="49" t="s">
        <v>1621</v>
      </c>
      <c r="E1096" s="49" t="s">
        <v>1620</v>
      </c>
      <c r="F1096" s="49">
        <v>0</v>
      </c>
      <c r="G1096" s="49" t="s">
        <v>19</v>
      </c>
      <c r="H1096" s="49" t="s">
        <v>1620</v>
      </c>
      <c r="I1096" s="49">
        <v>0</v>
      </c>
    </row>
    <row r="1097" spans="1:15" x14ac:dyDescent="0.35">
      <c r="A1097" s="49" t="s">
        <v>27</v>
      </c>
      <c r="B1097" s="49" t="s">
        <v>2617</v>
      </c>
      <c r="C1097" s="49">
        <v>521412</v>
      </c>
      <c r="D1097" s="49" t="s">
        <v>2625</v>
      </c>
      <c r="E1097" s="49" t="s">
        <v>1369</v>
      </c>
      <c r="F1097" s="49" t="s">
        <v>2624</v>
      </c>
      <c r="G1097" s="49" t="s">
        <v>27</v>
      </c>
      <c r="H1097" s="49" t="s">
        <v>1369</v>
      </c>
      <c r="I1097" s="49" t="s">
        <v>2624</v>
      </c>
    </row>
    <row r="1098" spans="1:15" x14ac:dyDescent="0.35">
      <c r="A1098" s="49" t="s">
        <v>26</v>
      </c>
      <c r="B1098" s="49" t="s">
        <v>2503</v>
      </c>
      <c r="C1098" s="49">
        <v>521413</v>
      </c>
      <c r="D1098" s="49" t="s">
        <v>2510</v>
      </c>
      <c r="E1098" s="49" t="s">
        <v>2508</v>
      </c>
      <c r="F1098" s="49" t="s">
        <v>2509</v>
      </c>
      <c r="G1098" s="49" t="s">
        <v>26</v>
      </c>
      <c r="H1098" s="49" t="s">
        <v>2508</v>
      </c>
      <c r="I1098" s="49" t="s">
        <v>2509</v>
      </c>
    </row>
    <row r="1099" spans="1:15" x14ac:dyDescent="0.35">
      <c r="A1099" s="49" t="s">
        <v>25</v>
      </c>
      <c r="B1099" s="49">
        <v>8</v>
      </c>
      <c r="C1099" s="49">
        <v>521415</v>
      </c>
      <c r="D1099" s="49" t="s">
        <v>2519</v>
      </c>
      <c r="E1099" s="49" t="s">
        <v>2517</v>
      </c>
      <c r="F1099" s="49" t="s">
        <v>2518</v>
      </c>
      <c r="G1099" s="49" t="s">
        <v>25</v>
      </c>
      <c r="H1099" s="49" t="s">
        <v>2517</v>
      </c>
      <c r="I1099" s="49" t="s">
        <v>2518</v>
      </c>
    </row>
    <row r="1100" spans="1:15" x14ac:dyDescent="0.35">
      <c r="A1100" s="49" t="s">
        <v>21</v>
      </c>
      <c r="B1100" s="49">
        <v>87</v>
      </c>
      <c r="C1100" s="49">
        <v>521417</v>
      </c>
      <c r="D1100" s="49" t="s">
        <v>2055</v>
      </c>
      <c r="E1100" s="49" t="s">
        <v>2053</v>
      </c>
      <c r="F1100" s="49" t="s">
        <v>2054</v>
      </c>
      <c r="G1100" s="49" t="s">
        <v>21</v>
      </c>
      <c r="H1100" s="49" t="s">
        <v>2053</v>
      </c>
      <c r="I1100" s="49" t="s">
        <v>2054</v>
      </c>
    </row>
    <row r="1101" spans="1:15" x14ac:dyDescent="0.35">
      <c r="A1101" s="49" t="s">
        <v>37</v>
      </c>
      <c r="B1101" s="49" t="s">
        <v>3086</v>
      </c>
      <c r="C1101" s="49">
        <v>521418</v>
      </c>
      <c r="D1101" s="49" t="s">
        <v>3114</v>
      </c>
      <c r="E1101" s="49" t="s">
        <v>3133</v>
      </c>
      <c r="F1101" s="49" t="s">
        <v>3134</v>
      </c>
      <c r="G1101" s="49" t="s">
        <v>37</v>
      </c>
      <c r="H1101" s="49" t="s">
        <v>3133</v>
      </c>
      <c r="I1101" s="49" t="s">
        <v>3134</v>
      </c>
    </row>
    <row r="1102" spans="1:15" x14ac:dyDescent="0.35">
      <c r="A1102" s="49" t="s">
        <v>15</v>
      </c>
      <c r="B1102" s="49" t="s">
        <v>1100</v>
      </c>
      <c r="C1102" s="49">
        <v>521419</v>
      </c>
      <c r="D1102" s="49" t="s">
        <v>1106</v>
      </c>
      <c r="E1102" s="49">
        <v>0</v>
      </c>
      <c r="F1102" s="49">
        <v>0</v>
      </c>
      <c r="G1102" s="49" t="s">
        <v>15</v>
      </c>
      <c r="H1102" s="49">
        <v>0</v>
      </c>
      <c r="I1102" s="49">
        <v>0</v>
      </c>
    </row>
    <row r="1103" spans="1:15" x14ac:dyDescent="0.35">
      <c r="A1103" s="49" t="s">
        <v>1552</v>
      </c>
      <c r="B1103" s="49">
        <v>99</v>
      </c>
      <c r="C1103" s="49">
        <v>521420</v>
      </c>
      <c r="D1103" s="49" t="s">
        <v>818</v>
      </c>
      <c r="E1103" s="49" t="s">
        <v>1559</v>
      </c>
      <c r="F1103" s="49">
        <v>0</v>
      </c>
      <c r="G1103" s="49" t="s">
        <v>1552</v>
      </c>
      <c r="H1103" s="49" t="s">
        <v>1559</v>
      </c>
      <c r="I1103" s="49">
        <v>0</v>
      </c>
    </row>
    <row r="1104" spans="1:15" x14ac:dyDescent="0.35">
      <c r="A1104" s="49" t="s">
        <v>12</v>
      </c>
      <c r="B1104" s="49" t="s">
        <v>708</v>
      </c>
      <c r="C1104" s="49">
        <v>521421</v>
      </c>
      <c r="D1104" s="49" t="s">
        <v>765</v>
      </c>
      <c r="E1104" s="49">
        <v>0</v>
      </c>
      <c r="F1104" s="49" t="s">
        <v>764</v>
      </c>
      <c r="G1104" s="49" t="s">
        <v>12</v>
      </c>
      <c r="H1104" s="49">
        <v>0</v>
      </c>
      <c r="I1104" s="49" t="s">
        <v>764</v>
      </c>
    </row>
    <row r="1105" spans="1:9" x14ac:dyDescent="0.35">
      <c r="A1105" s="49" t="s">
        <v>19</v>
      </c>
      <c r="B1105" s="49">
        <v>94</v>
      </c>
      <c r="C1105" s="49">
        <v>521422</v>
      </c>
      <c r="D1105" s="49" t="s">
        <v>1654</v>
      </c>
      <c r="E1105" s="49" t="s">
        <v>1653</v>
      </c>
      <c r="F1105" s="49">
        <v>0</v>
      </c>
      <c r="G1105" s="49" t="s">
        <v>19</v>
      </c>
      <c r="H1105" s="49" t="s">
        <v>1653</v>
      </c>
      <c r="I1105" s="49">
        <v>0</v>
      </c>
    </row>
    <row r="1106" spans="1:9" x14ac:dyDescent="0.35">
      <c r="A1106" s="49" t="s">
        <v>12</v>
      </c>
      <c r="B1106" s="49" t="s">
        <v>708</v>
      </c>
      <c r="C1106" s="49">
        <v>521423</v>
      </c>
      <c r="D1106" s="49" t="s">
        <v>746</v>
      </c>
      <c r="E1106" s="49" t="s">
        <v>756</v>
      </c>
      <c r="F1106" s="49">
        <v>0</v>
      </c>
      <c r="G1106" s="49" t="s">
        <v>12</v>
      </c>
      <c r="H1106" s="49" t="s">
        <v>756</v>
      </c>
      <c r="I1106" s="49">
        <v>0</v>
      </c>
    </row>
    <row r="1107" spans="1:9" x14ac:dyDescent="0.35">
      <c r="A1107" s="49" t="s">
        <v>21</v>
      </c>
      <c r="B1107" s="49" t="s">
        <v>1945</v>
      </c>
      <c r="C1107" s="49">
        <v>521424</v>
      </c>
      <c r="D1107" s="49" t="s">
        <v>2052</v>
      </c>
      <c r="E1107" s="49">
        <v>0</v>
      </c>
      <c r="F1107" s="49" t="s">
        <v>2051</v>
      </c>
      <c r="G1107" s="49" t="s">
        <v>21</v>
      </c>
      <c r="H1107" s="49">
        <v>0</v>
      </c>
      <c r="I1107" s="49" t="s">
        <v>2051</v>
      </c>
    </row>
    <row r="1108" spans="1:9" x14ac:dyDescent="0.35">
      <c r="A1108" s="49" t="s">
        <v>27</v>
      </c>
      <c r="B1108" s="49" t="s">
        <v>2617</v>
      </c>
      <c r="C1108" s="49">
        <v>521427</v>
      </c>
      <c r="D1108" s="49" t="s">
        <v>1259</v>
      </c>
      <c r="E1108" s="49" t="s">
        <v>2622</v>
      </c>
      <c r="F1108" s="49" t="s">
        <v>2623</v>
      </c>
      <c r="G1108" s="49" t="s">
        <v>27</v>
      </c>
      <c r="H1108" s="49" t="s">
        <v>2622</v>
      </c>
      <c r="I1108" s="49" t="s">
        <v>2623</v>
      </c>
    </row>
    <row r="1109" spans="1:9" x14ac:dyDescent="0.35">
      <c r="A1109" s="49" t="s">
        <v>12</v>
      </c>
      <c r="B1109" s="49" t="s">
        <v>713</v>
      </c>
      <c r="C1109" s="49">
        <v>521428</v>
      </c>
      <c r="D1109" s="49" t="s">
        <v>755</v>
      </c>
      <c r="E1109" s="49" t="s">
        <v>753</v>
      </c>
      <c r="F1109" s="49" t="s">
        <v>754</v>
      </c>
      <c r="G1109" s="49" t="s">
        <v>12</v>
      </c>
      <c r="H1109" s="49" t="s">
        <v>753</v>
      </c>
      <c r="I1109" s="49" t="s">
        <v>754</v>
      </c>
    </row>
    <row r="1110" spans="1:9" x14ac:dyDescent="0.35">
      <c r="A1110" s="49" t="s">
        <v>21</v>
      </c>
      <c r="B1110" s="49" t="s">
        <v>1678</v>
      </c>
      <c r="C1110" s="49">
        <v>521429</v>
      </c>
      <c r="D1110" s="49" t="s">
        <v>1973</v>
      </c>
      <c r="E1110" s="49" t="s">
        <v>937</v>
      </c>
      <c r="F1110" s="49" t="s">
        <v>2010</v>
      </c>
      <c r="G1110" s="49" t="s">
        <v>21</v>
      </c>
      <c r="H1110" s="49" t="s">
        <v>937</v>
      </c>
      <c r="I1110" s="49" t="s">
        <v>2010</v>
      </c>
    </row>
    <row r="1111" spans="1:9" x14ac:dyDescent="0.35">
      <c r="A1111" s="49" t="s">
        <v>13</v>
      </c>
      <c r="B1111" s="49" t="s">
        <v>953</v>
      </c>
      <c r="C1111" s="49">
        <v>521430</v>
      </c>
      <c r="D1111" s="49" t="s">
        <v>947</v>
      </c>
      <c r="E1111" s="49" t="s">
        <v>954</v>
      </c>
      <c r="F1111" s="49" t="s">
        <v>955</v>
      </c>
      <c r="G1111" s="49" t="s">
        <v>13</v>
      </c>
      <c r="H1111" s="49" t="s">
        <v>954</v>
      </c>
      <c r="I1111" s="49" t="s">
        <v>955</v>
      </c>
    </row>
    <row r="1112" spans="1:9" x14ac:dyDescent="0.35">
      <c r="A1112" s="49" t="s">
        <v>7</v>
      </c>
      <c r="B1112" s="49">
        <v>64</v>
      </c>
      <c r="C1112" s="49">
        <v>521434</v>
      </c>
      <c r="D1112" s="49" t="s">
        <v>69</v>
      </c>
      <c r="E1112" s="49" t="s">
        <v>189</v>
      </c>
      <c r="F1112" s="49" t="s">
        <v>190</v>
      </c>
      <c r="G1112" s="49" t="s">
        <v>7</v>
      </c>
      <c r="H1112" s="49" t="s">
        <v>189</v>
      </c>
      <c r="I1112" s="49" t="s">
        <v>190</v>
      </c>
    </row>
    <row r="1113" spans="1:9" x14ac:dyDescent="0.35">
      <c r="A1113" s="49" t="s">
        <v>1552</v>
      </c>
      <c r="B1113" s="49">
        <v>99</v>
      </c>
      <c r="C1113" s="49">
        <v>521437</v>
      </c>
      <c r="D1113" s="49" t="s">
        <v>1558</v>
      </c>
      <c r="E1113" s="49" t="s">
        <v>1557</v>
      </c>
      <c r="F1113" s="49" t="s">
        <v>866</v>
      </c>
      <c r="G1113" s="49" t="s">
        <v>1552</v>
      </c>
      <c r="H1113" s="49" t="s">
        <v>1557</v>
      </c>
      <c r="I1113" s="49" t="s">
        <v>866</v>
      </c>
    </row>
    <row r="1114" spans="1:9" x14ac:dyDescent="0.35">
      <c r="A1114" s="49" t="s">
        <v>7</v>
      </c>
      <c r="B1114" s="49">
        <v>64</v>
      </c>
      <c r="C1114" s="49">
        <v>521439</v>
      </c>
      <c r="D1114" s="49" t="s">
        <v>69</v>
      </c>
      <c r="E1114" s="49" t="s">
        <v>187</v>
      </c>
      <c r="F1114" s="49" t="s">
        <v>188</v>
      </c>
      <c r="G1114" s="49" t="s">
        <v>7</v>
      </c>
      <c r="H1114" s="49" t="s">
        <v>187</v>
      </c>
      <c r="I1114" s="49" t="s">
        <v>188</v>
      </c>
    </row>
    <row r="1115" spans="1:9" x14ac:dyDescent="0.35">
      <c r="A1115" s="49" t="s">
        <v>21</v>
      </c>
      <c r="B1115" s="49" t="s">
        <v>2047</v>
      </c>
      <c r="C1115" s="49">
        <v>521441</v>
      </c>
      <c r="D1115" s="49" t="s">
        <v>2050</v>
      </c>
      <c r="E1115" s="49" t="s">
        <v>2048</v>
      </c>
      <c r="F1115" s="49" t="s">
        <v>2049</v>
      </c>
      <c r="G1115" s="49" t="s">
        <v>21</v>
      </c>
      <c r="H1115" s="49" t="s">
        <v>2048</v>
      </c>
      <c r="I1115" s="49" t="s">
        <v>2049</v>
      </c>
    </row>
    <row r="1116" spans="1:9" x14ac:dyDescent="0.35">
      <c r="A1116" s="49" t="s">
        <v>31</v>
      </c>
      <c r="B1116" s="49" t="s">
        <v>2768</v>
      </c>
      <c r="C1116" s="49">
        <v>521442</v>
      </c>
      <c r="D1116" s="49" t="s">
        <v>2756</v>
      </c>
      <c r="E1116" s="49" t="s">
        <v>2769</v>
      </c>
      <c r="F1116" s="49">
        <v>0</v>
      </c>
      <c r="G1116" s="49" t="s">
        <v>31</v>
      </c>
      <c r="H1116" s="49" t="s">
        <v>2769</v>
      </c>
      <c r="I1116" s="49">
        <v>0</v>
      </c>
    </row>
    <row r="1117" spans="1:9" x14ac:dyDescent="0.35">
      <c r="A1117" s="49" t="s">
        <v>32</v>
      </c>
      <c r="B1117" s="49" t="s">
        <v>2853</v>
      </c>
      <c r="C1117" s="49">
        <v>521443</v>
      </c>
      <c r="D1117" s="49" t="s">
        <v>2862</v>
      </c>
      <c r="E1117" s="49" t="s">
        <v>2911</v>
      </c>
      <c r="F1117" s="49" t="s">
        <v>2912</v>
      </c>
      <c r="G1117" s="49" t="s">
        <v>32</v>
      </c>
      <c r="H1117" s="49" t="s">
        <v>2911</v>
      </c>
      <c r="I1117" s="49" t="s">
        <v>2912</v>
      </c>
    </row>
    <row r="1118" spans="1:9" x14ac:dyDescent="0.35">
      <c r="A1118" s="49" t="s">
        <v>37</v>
      </c>
      <c r="B1118" s="49" t="s">
        <v>3130</v>
      </c>
      <c r="C1118" s="49">
        <v>521444</v>
      </c>
      <c r="D1118" s="49" t="s">
        <v>258</v>
      </c>
      <c r="E1118" s="49" t="s">
        <v>3131</v>
      </c>
      <c r="F1118" s="49" t="s">
        <v>3132</v>
      </c>
      <c r="G1118" s="49" t="s">
        <v>37</v>
      </c>
      <c r="H1118" s="49" t="s">
        <v>3131</v>
      </c>
      <c r="I1118" s="49" t="s">
        <v>3132</v>
      </c>
    </row>
    <row r="1119" spans="1:9" x14ac:dyDescent="0.35">
      <c r="A1119" s="49" t="s">
        <v>21</v>
      </c>
      <c r="B1119" s="49" t="s">
        <v>1999</v>
      </c>
      <c r="C1119" s="49">
        <v>521445</v>
      </c>
      <c r="D1119" s="49" t="s">
        <v>1392</v>
      </c>
      <c r="E1119" s="49" t="s">
        <v>2005</v>
      </c>
      <c r="F1119" s="49" t="s">
        <v>2006</v>
      </c>
      <c r="G1119" s="49" t="s">
        <v>21</v>
      </c>
      <c r="H1119" s="49" t="s">
        <v>2005</v>
      </c>
      <c r="I1119" s="49" t="s">
        <v>2006</v>
      </c>
    </row>
    <row r="1120" spans="1:9" x14ac:dyDescent="0.35">
      <c r="A1120" s="49" t="s">
        <v>25</v>
      </c>
      <c r="B1120" s="49">
        <v>7</v>
      </c>
      <c r="C1120" s="49">
        <v>521446</v>
      </c>
      <c r="D1120" s="49" t="s">
        <v>2464</v>
      </c>
      <c r="E1120" s="49" t="s">
        <v>2462</v>
      </c>
      <c r="F1120" s="49" t="s">
        <v>2463</v>
      </c>
      <c r="G1120" s="49" t="s">
        <v>25</v>
      </c>
      <c r="H1120" s="49" t="s">
        <v>2462</v>
      </c>
      <c r="I1120" s="49" t="s">
        <v>2463</v>
      </c>
    </row>
    <row r="1121" spans="1:9" x14ac:dyDescent="0.35">
      <c r="A1121" s="49" t="s">
        <v>37</v>
      </c>
      <c r="B1121" s="49" t="s">
        <v>3086</v>
      </c>
      <c r="C1121" s="49">
        <v>521447</v>
      </c>
      <c r="D1121" s="49" t="s">
        <v>3114</v>
      </c>
      <c r="E1121" s="49" t="s">
        <v>3128</v>
      </c>
      <c r="F1121" s="49" t="s">
        <v>3129</v>
      </c>
      <c r="G1121" s="49" t="s">
        <v>37</v>
      </c>
      <c r="H1121" s="49" t="s">
        <v>3128</v>
      </c>
      <c r="I1121" s="49" t="s">
        <v>3129</v>
      </c>
    </row>
    <row r="1122" spans="1:9" x14ac:dyDescent="0.35">
      <c r="A1122" s="49" t="s">
        <v>11</v>
      </c>
      <c r="B1122" s="49" t="s">
        <v>583</v>
      </c>
      <c r="C1122" s="49">
        <v>521449</v>
      </c>
      <c r="D1122" s="49" t="s">
        <v>610</v>
      </c>
      <c r="E1122" s="49" t="s">
        <v>608</v>
      </c>
      <c r="F1122" s="49" t="s">
        <v>609</v>
      </c>
      <c r="G1122" s="49" t="s">
        <v>11</v>
      </c>
      <c r="H1122" s="49" t="s">
        <v>608</v>
      </c>
      <c r="I1122" s="49" t="s">
        <v>609</v>
      </c>
    </row>
    <row r="1123" spans="1:9" x14ac:dyDescent="0.35">
      <c r="A1123" s="49" t="s">
        <v>21</v>
      </c>
      <c r="B1123" s="49">
        <v>69</v>
      </c>
      <c r="C1123" s="49">
        <v>521450</v>
      </c>
      <c r="D1123" s="49" t="s">
        <v>2004</v>
      </c>
      <c r="E1123" s="49" t="s">
        <v>2002</v>
      </c>
      <c r="F1123" s="49" t="s">
        <v>2003</v>
      </c>
      <c r="G1123" s="49" t="s">
        <v>21</v>
      </c>
      <c r="H1123" s="49" t="s">
        <v>2002</v>
      </c>
      <c r="I1123" s="49" t="s">
        <v>2003</v>
      </c>
    </row>
    <row r="1124" spans="1:9" x14ac:dyDescent="0.35">
      <c r="A1124" s="49" t="s">
        <v>3795</v>
      </c>
      <c r="B1124" s="49" t="s">
        <v>3804</v>
      </c>
      <c r="C1124" s="49">
        <v>521452</v>
      </c>
      <c r="D1124" s="49" t="s">
        <v>3807</v>
      </c>
      <c r="E1124" s="49" t="s">
        <v>3805</v>
      </c>
      <c r="F1124" s="49" t="s">
        <v>3806</v>
      </c>
      <c r="G1124" s="49" t="s">
        <v>3795</v>
      </c>
      <c r="H1124" s="49" t="s">
        <v>3805</v>
      </c>
      <c r="I1124" s="49" t="s">
        <v>3806</v>
      </c>
    </row>
    <row r="1125" spans="1:9" x14ac:dyDescent="0.35">
      <c r="A1125" s="49" t="s">
        <v>32</v>
      </c>
      <c r="B1125" s="49" t="s">
        <v>2853</v>
      </c>
      <c r="C1125" s="49">
        <v>521454</v>
      </c>
      <c r="D1125" s="49" t="s">
        <v>2859</v>
      </c>
      <c r="E1125" s="49" t="s">
        <v>2858</v>
      </c>
      <c r="F1125" s="49">
        <v>0</v>
      </c>
      <c r="G1125" s="49" t="s">
        <v>32</v>
      </c>
      <c r="H1125" s="49" t="s">
        <v>2858</v>
      </c>
      <c r="I1125" s="49">
        <v>0</v>
      </c>
    </row>
    <row r="1126" spans="1:9" x14ac:dyDescent="0.35">
      <c r="A1126" s="49" t="s">
        <v>16</v>
      </c>
      <c r="B1126" s="49" t="s">
        <v>1206</v>
      </c>
      <c r="C1126" s="49">
        <v>521456</v>
      </c>
      <c r="D1126" s="49" t="s">
        <v>1226</v>
      </c>
      <c r="E1126" s="49">
        <v>0</v>
      </c>
      <c r="F1126" s="49" t="s">
        <v>1225</v>
      </c>
      <c r="G1126" s="49" t="s">
        <v>16</v>
      </c>
      <c r="H1126" s="49">
        <v>0</v>
      </c>
      <c r="I1126" s="49" t="s">
        <v>1225</v>
      </c>
    </row>
    <row r="1127" spans="1:9" x14ac:dyDescent="0.35">
      <c r="A1127" s="49" t="s">
        <v>7</v>
      </c>
      <c r="B1127" s="49">
        <v>64</v>
      </c>
      <c r="C1127" s="49">
        <v>521458</v>
      </c>
      <c r="D1127" s="49" t="s">
        <v>186</v>
      </c>
      <c r="E1127" s="49">
        <v>370</v>
      </c>
      <c r="F1127" s="49">
        <v>0</v>
      </c>
      <c r="G1127" s="49" t="s">
        <v>7</v>
      </c>
      <c r="H1127" s="49">
        <v>370</v>
      </c>
      <c r="I1127" s="49">
        <v>0</v>
      </c>
    </row>
    <row r="1128" spans="1:9" x14ac:dyDescent="0.35">
      <c r="A1128" s="49" t="s">
        <v>21</v>
      </c>
      <c r="B1128" s="49">
        <v>84</v>
      </c>
      <c r="C1128" s="49">
        <v>521459</v>
      </c>
      <c r="D1128" s="49" t="s">
        <v>2044</v>
      </c>
      <c r="E1128" s="49" t="s">
        <v>2042</v>
      </c>
      <c r="F1128" s="49" t="s">
        <v>2043</v>
      </c>
      <c r="G1128" s="49" t="s">
        <v>21</v>
      </c>
      <c r="H1128" s="49" t="s">
        <v>2042</v>
      </c>
      <c r="I1128" s="49" t="s">
        <v>2043</v>
      </c>
    </row>
    <row r="1129" spans="1:9" x14ac:dyDescent="0.35">
      <c r="A1129" s="49" t="s">
        <v>20</v>
      </c>
      <c r="B1129" s="49" t="s">
        <v>1761</v>
      </c>
      <c r="C1129" s="49">
        <v>521460</v>
      </c>
      <c r="D1129" s="49" t="s">
        <v>1797</v>
      </c>
      <c r="E1129" s="49" t="s">
        <v>1809</v>
      </c>
      <c r="F1129" s="49" t="s">
        <v>1810</v>
      </c>
      <c r="G1129" s="49" t="s">
        <v>20</v>
      </c>
      <c r="H1129" s="49" t="s">
        <v>1809</v>
      </c>
      <c r="I1129" s="49" t="s">
        <v>1810</v>
      </c>
    </row>
    <row r="1130" spans="1:9" x14ac:dyDescent="0.35">
      <c r="A1130" s="49" t="s">
        <v>28</v>
      </c>
      <c r="B1130" s="49">
        <v>34</v>
      </c>
      <c r="C1130" s="49">
        <v>521461</v>
      </c>
      <c r="D1130" s="49" t="s">
        <v>2660</v>
      </c>
      <c r="E1130" s="49" t="s">
        <v>2658</v>
      </c>
      <c r="F1130" s="49" t="s">
        <v>2659</v>
      </c>
      <c r="G1130" s="49" t="s">
        <v>28</v>
      </c>
      <c r="H1130" s="49" t="s">
        <v>2658</v>
      </c>
      <c r="I1130" s="49" t="s">
        <v>2659</v>
      </c>
    </row>
    <row r="1131" spans="1:9" x14ac:dyDescent="0.35">
      <c r="A1131" s="49" t="s">
        <v>10</v>
      </c>
      <c r="B1131" s="49" t="s">
        <v>447</v>
      </c>
      <c r="C1131" s="49">
        <v>521463</v>
      </c>
      <c r="D1131" s="49" t="s">
        <v>450</v>
      </c>
      <c r="E1131" s="49" t="s">
        <v>448</v>
      </c>
      <c r="F1131" s="49" t="s">
        <v>449</v>
      </c>
      <c r="G1131" s="49" t="s">
        <v>10</v>
      </c>
      <c r="H1131" s="49" t="s">
        <v>448</v>
      </c>
      <c r="I1131" s="49" t="s">
        <v>449</v>
      </c>
    </row>
    <row r="1132" spans="1:9" x14ac:dyDescent="0.35">
      <c r="A1132" s="49" t="s">
        <v>21</v>
      </c>
      <c r="B1132" s="49">
        <v>84</v>
      </c>
      <c r="C1132" s="49">
        <v>521465</v>
      </c>
      <c r="D1132" s="49" t="s">
        <v>1960</v>
      </c>
      <c r="E1132" s="49">
        <v>92</v>
      </c>
      <c r="F1132" s="49">
        <v>0</v>
      </c>
      <c r="G1132" s="49" t="s">
        <v>21</v>
      </c>
      <c r="H1132" s="49">
        <v>92</v>
      </c>
      <c r="I1132" s="49">
        <v>0</v>
      </c>
    </row>
    <row r="1133" spans="1:9" x14ac:dyDescent="0.35">
      <c r="A1133" s="49" t="s">
        <v>39</v>
      </c>
      <c r="B1133" s="49" t="s">
        <v>3311</v>
      </c>
      <c r="C1133" s="49">
        <v>521466</v>
      </c>
      <c r="D1133" s="49" t="s">
        <v>3316</v>
      </c>
      <c r="E1133" s="49">
        <v>0</v>
      </c>
      <c r="F1133" s="49" t="s">
        <v>3315</v>
      </c>
      <c r="G1133" s="49" t="s">
        <v>39</v>
      </c>
      <c r="H1133" s="49">
        <v>0</v>
      </c>
      <c r="I1133" s="49" t="s">
        <v>3315</v>
      </c>
    </row>
    <row r="1134" spans="1:9" x14ac:dyDescent="0.35">
      <c r="A1134" s="49" t="s">
        <v>20</v>
      </c>
      <c r="B1134" s="49" t="s">
        <v>1747</v>
      </c>
      <c r="C1134" s="49">
        <v>521467</v>
      </c>
      <c r="D1134" s="49" t="s">
        <v>1808</v>
      </c>
      <c r="E1134" s="49" t="s">
        <v>1807</v>
      </c>
      <c r="F1134" s="49">
        <v>0</v>
      </c>
      <c r="G1134" s="49" t="s">
        <v>20</v>
      </c>
      <c r="H1134" s="49" t="s">
        <v>1807</v>
      </c>
      <c r="I1134" s="49">
        <v>0</v>
      </c>
    </row>
    <row r="1135" spans="1:9" x14ac:dyDescent="0.35">
      <c r="A1135" s="49" t="s">
        <v>31</v>
      </c>
      <c r="B1135" s="49" t="s">
        <v>2778</v>
      </c>
      <c r="C1135" s="49">
        <v>521471</v>
      </c>
      <c r="D1135" s="49" t="s">
        <v>2817</v>
      </c>
      <c r="E1135" s="49" t="s">
        <v>1682</v>
      </c>
      <c r="F1135" s="49" t="s">
        <v>2816</v>
      </c>
      <c r="G1135" s="49" t="s">
        <v>31</v>
      </c>
      <c r="H1135" s="49" t="s">
        <v>1682</v>
      </c>
      <c r="I1135" s="49" t="s">
        <v>2816</v>
      </c>
    </row>
    <row r="1136" spans="1:9" x14ac:dyDescent="0.35">
      <c r="A1136" s="49" t="s">
        <v>25</v>
      </c>
      <c r="B1136" s="49">
        <v>6</v>
      </c>
      <c r="C1136" s="49">
        <v>521472</v>
      </c>
      <c r="D1136" s="49" t="s">
        <v>2516</v>
      </c>
      <c r="E1136" s="49" t="s">
        <v>2515</v>
      </c>
      <c r="F1136" s="49">
        <v>0</v>
      </c>
      <c r="G1136" s="49" t="s">
        <v>25</v>
      </c>
      <c r="H1136" s="49" t="s">
        <v>2515</v>
      </c>
      <c r="I1136" s="49">
        <v>0</v>
      </c>
    </row>
    <row r="1137" spans="1:12" x14ac:dyDescent="0.35">
      <c r="A1137" s="49" t="s">
        <v>24</v>
      </c>
      <c r="B1137" s="49" t="s">
        <v>2365</v>
      </c>
      <c r="C1137" s="49">
        <v>521474</v>
      </c>
      <c r="D1137" s="49" t="s">
        <v>2382</v>
      </c>
      <c r="E1137" s="49">
        <v>29</v>
      </c>
      <c r="F1137" s="49">
        <v>0</v>
      </c>
      <c r="G1137" s="49" t="s">
        <v>24</v>
      </c>
      <c r="H1137" s="49">
        <v>29</v>
      </c>
      <c r="I1137" s="49">
        <v>0</v>
      </c>
    </row>
    <row r="1138" spans="1:12" x14ac:dyDescent="0.35">
      <c r="A1138" s="49" t="s">
        <v>11</v>
      </c>
      <c r="B1138" s="49" t="s">
        <v>589</v>
      </c>
      <c r="C1138" s="49">
        <v>521475</v>
      </c>
      <c r="D1138" s="49" t="s">
        <v>604</v>
      </c>
      <c r="E1138" s="49" t="s">
        <v>602</v>
      </c>
      <c r="F1138" s="49" t="s">
        <v>603</v>
      </c>
      <c r="G1138" s="49" t="s">
        <v>11</v>
      </c>
      <c r="H1138" s="49" t="s">
        <v>602</v>
      </c>
      <c r="I1138" s="49" t="s">
        <v>603</v>
      </c>
    </row>
    <row r="1139" spans="1:12" x14ac:dyDescent="0.35">
      <c r="A1139" s="49" t="s">
        <v>40</v>
      </c>
      <c r="B1139" s="49" t="s">
        <v>3377</v>
      </c>
      <c r="C1139" s="49">
        <v>521478</v>
      </c>
      <c r="D1139" s="49" t="s">
        <v>3450</v>
      </c>
      <c r="E1139" s="49" t="s">
        <v>3448</v>
      </c>
      <c r="F1139" s="49" t="s">
        <v>3449</v>
      </c>
      <c r="G1139" s="49" t="s">
        <v>40</v>
      </c>
      <c r="H1139" s="49" t="s">
        <v>3448</v>
      </c>
      <c r="I1139" s="49" t="s">
        <v>3449</v>
      </c>
    </row>
    <row r="1140" spans="1:12" x14ac:dyDescent="0.35">
      <c r="A1140" s="49" t="s">
        <v>39</v>
      </c>
      <c r="B1140" s="49" t="s">
        <v>3306</v>
      </c>
      <c r="C1140" s="49">
        <v>521482</v>
      </c>
      <c r="D1140" s="49" t="s">
        <v>3321</v>
      </c>
      <c r="E1140" s="49" t="s">
        <v>3319</v>
      </c>
      <c r="F1140" s="49" t="s">
        <v>3320</v>
      </c>
      <c r="G1140" s="49" t="s">
        <v>39</v>
      </c>
      <c r="H1140" s="49" t="s">
        <v>3319</v>
      </c>
      <c r="I1140" s="49" t="s">
        <v>1998</v>
      </c>
      <c r="J1140" s="49" t="s">
        <v>3795</v>
      </c>
      <c r="K1140" s="49">
        <v>0</v>
      </c>
      <c r="L1140" s="49" t="s">
        <v>3376</v>
      </c>
    </row>
    <row r="1141" spans="1:12" x14ac:dyDescent="0.35">
      <c r="A1141" s="49" t="s">
        <v>14</v>
      </c>
      <c r="B1141" s="49" t="s">
        <v>1046</v>
      </c>
      <c r="C1141" s="49">
        <v>521484</v>
      </c>
      <c r="D1141" s="49" t="s">
        <v>1053</v>
      </c>
      <c r="E1141" s="49" t="s">
        <v>1051</v>
      </c>
      <c r="F1141" s="49" t="s">
        <v>1052</v>
      </c>
      <c r="G1141" s="49" t="s">
        <v>14</v>
      </c>
      <c r="H1141" s="49" t="s">
        <v>1051</v>
      </c>
      <c r="I1141" s="49" t="s">
        <v>1052</v>
      </c>
    </row>
    <row r="1142" spans="1:12" x14ac:dyDescent="0.35">
      <c r="A1142" s="49" t="s">
        <v>42</v>
      </c>
      <c r="B1142" s="49" t="s">
        <v>3637</v>
      </c>
      <c r="C1142" s="49">
        <v>521485</v>
      </c>
      <c r="D1142" s="49" t="s">
        <v>1781</v>
      </c>
      <c r="E1142" s="49" t="s">
        <v>3681</v>
      </c>
      <c r="F1142" s="49" t="s">
        <v>3682</v>
      </c>
      <c r="G1142" s="49" t="s">
        <v>42</v>
      </c>
      <c r="H1142" s="49" t="s">
        <v>3681</v>
      </c>
      <c r="I1142" s="49" t="s">
        <v>3682</v>
      </c>
    </row>
    <row r="1143" spans="1:12" x14ac:dyDescent="0.35">
      <c r="A1143" s="49" t="s">
        <v>19</v>
      </c>
      <c r="B1143" s="49" t="s">
        <v>1619</v>
      </c>
      <c r="C1143" s="49">
        <v>521486</v>
      </c>
      <c r="D1143" s="49" t="s">
        <v>121</v>
      </c>
      <c r="E1143" s="49" t="s">
        <v>1634</v>
      </c>
      <c r="F1143" s="49">
        <v>0</v>
      </c>
      <c r="G1143" s="49" t="s">
        <v>19</v>
      </c>
      <c r="H1143" s="49" t="s">
        <v>1634</v>
      </c>
      <c r="I1143" s="49">
        <v>0</v>
      </c>
    </row>
    <row r="1144" spans="1:12" x14ac:dyDescent="0.35">
      <c r="A1144" s="49" t="s">
        <v>19</v>
      </c>
      <c r="B1144" s="49" t="s">
        <v>1578</v>
      </c>
      <c r="C1144" s="49">
        <v>521487</v>
      </c>
      <c r="D1144" s="49" t="s">
        <v>1627</v>
      </c>
      <c r="E1144" s="49" t="s">
        <v>587</v>
      </c>
      <c r="F1144" s="49" t="s">
        <v>1626</v>
      </c>
      <c r="G1144" s="49" t="s">
        <v>19</v>
      </c>
      <c r="H1144" s="49" t="s">
        <v>587</v>
      </c>
      <c r="I1144" s="49" t="s">
        <v>1626</v>
      </c>
    </row>
    <row r="1145" spans="1:12" x14ac:dyDescent="0.35">
      <c r="A1145" s="49" t="s">
        <v>19</v>
      </c>
      <c r="B1145" s="49" t="s">
        <v>1619</v>
      </c>
      <c r="C1145" s="49">
        <v>521490</v>
      </c>
      <c r="D1145" s="49" t="s">
        <v>1625</v>
      </c>
      <c r="E1145" s="49" t="s">
        <v>1623</v>
      </c>
      <c r="F1145" s="49" t="s">
        <v>1624</v>
      </c>
      <c r="G1145" s="49" t="s">
        <v>19</v>
      </c>
      <c r="H1145" s="49" t="s">
        <v>1623</v>
      </c>
      <c r="I1145" s="49" t="s">
        <v>1624</v>
      </c>
    </row>
    <row r="1146" spans="1:12" x14ac:dyDescent="0.35">
      <c r="A1146" s="49" t="s">
        <v>19</v>
      </c>
      <c r="B1146" s="49">
        <v>89</v>
      </c>
      <c r="C1146" s="49">
        <v>521492</v>
      </c>
      <c r="D1146" s="49" t="s">
        <v>1606</v>
      </c>
      <c r="E1146" s="49" t="s">
        <v>1604</v>
      </c>
      <c r="F1146" s="49" t="s">
        <v>1605</v>
      </c>
      <c r="G1146" s="49" t="s">
        <v>19</v>
      </c>
      <c r="H1146" s="49" t="s">
        <v>1604</v>
      </c>
      <c r="I1146" s="49" t="s">
        <v>1605</v>
      </c>
    </row>
    <row r="1147" spans="1:12" x14ac:dyDescent="0.35">
      <c r="A1147" s="49" t="s">
        <v>22</v>
      </c>
      <c r="B1147" s="49">
        <v>14</v>
      </c>
      <c r="C1147" s="49">
        <v>521494</v>
      </c>
      <c r="D1147" s="49" t="s">
        <v>2283</v>
      </c>
      <c r="E1147" s="49" t="s">
        <v>2281</v>
      </c>
      <c r="F1147" s="49" t="s">
        <v>2282</v>
      </c>
      <c r="G1147" s="49" t="s">
        <v>22</v>
      </c>
      <c r="H1147" s="49" t="s">
        <v>2281</v>
      </c>
      <c r="I1147" s="49" t="s">
        <v>2282</v>
      </c>
    </row>
    <row r="1148" spans="1:12" x14ac:dyDescent="0.35">
      <c r="A1148" s="49" t="s">
        <v>39</v>
      </c>
      <c r="B1148" s="49" t="s">
        <v>3311</v>
      </c>
      <c r="C1148" s="49">
        <v>521495</v>
      </c>
      <c r="D1148" s="49" t="s">
        <v>3316</v>
      </c>
      <c r="E1148" s="49">
        <v>0</v>
      </c>
      <c r="F1148" s="49" t="s">
        <v>3318</v>
      </c>
      <c r="G1148" s="49" t="s">
        <v>39</v>
      </c>
      <c r="H1148" s="49">
        <v>0</v>
      </c>
      <c r="I1148" s="49" t="s">
        <v>3318</v>
      </c>
    </row>
    <row r="1149" spans="1:12" x14ac:dyDescent="0.35">
      <c r="A1149" s="49" t="s">
        <v>17</v>
      </c>
      <c r="B1149" s="49" t="s">
        <v>1339</v>
      </c>
      <c r="C1149" s="49">
        <v>521497</v>
      </c>
      <c r="D1149" s="49" t="s">
        <v>1379</v>
      </c>
      <c r="E1149" s="49" t="s">
        <v>1378</v>
      </c>
      <c r="F1149" s="49">
        <v>0</v>
      </c>
      <c r="G1149" s="49" t="s">
        <v>17</v>
      </c>
      <c r="H1149" s="49" t="s">
        <v>1378</v>
      </c>
      <c r="I1149" s="49">
        <v>0</v>
      </c>
    </row>
    <row r="1150" spans="1:12" x14ac:dyDescent="0.35">
      <c r="A1150" s="49" t="s">
        <v>41</v>
      </c>
      <c r="B1150" s="49">
        <v>30</v>
      </c>
      <c r="C1150" s="49">
        <v>521498</v>
      </c>
      <c r="D1150" s="49" t="s">
        <v>592</v>
      </c>
      <c r="E1150" s="49" t="s">
        <v>891</v>
      </c>
      <c r="F1150" s="49">
        <v>0</v>
      </c>
      <c r="G1150" s="49" t="s">
        <v>41</v>
      </c>
      <c r="H1150" s="49" t="s">
        <v>891</v>
      </c>
      <c r="I1150" s="49">
        <v>0</v>
      </c>
    </row>
    <row r="1151" spans="1:12" x14ac:dyDescent="0.35">
      <c r="A1151" s="49" t="s">
        <v>21</v>
      </c>
      <c r="B1151" s="49">
        <v>69</v>
      </c>
      <c r="C1151" s="49">
        <v>521499</v>
      </c>
      <c r="D1151" s="49" t="s">
        <v>1996</v>
      </c>
      <c r="E1151" s="49">
        <v>77</v>
      </c>
      <c r="F1151" s="49">
        <v>0</v>
      </c>
      <c r="G1151" s="49" t="s">
        <v>21</v>
      </c>
      <c r="H1151" s="49">
        <v>77</v>
      </c>
      <c r="I1151" s="49">
        <v>0</v>
      </c>
    </row>
    <row r="1152" spans="1:12" x14ac:dyDescent="0.35">
      <c r="A1152" s="49" t="s">
        <v>22</v>
      </c>
      <c r="B1152" s="49">
        <v>14</v>
      </c>
      <c r="C1152" s="49">
        <v>521500</v>
      </c>
      <c r="D1152" s="49" t="s">
        <v>2280</v>
      </c>
      <c r="E1152" s="49" t="s">
        <v>2278</v>
      </c>
      <c r="F1152" s="49" t="s">
        <v>2279</v>
      </c>
      <c r="G1152" s="49" t="s">
        <v>22</v>
      </c>
      <c r="H1152" s="49" t="s">
        <v>2278</v>
      </c>
      <c r="I1152" s="49" t="s">
        <v>2279</v>
      </c>
    </row>
    <row r="1153" spans="1:9" x14ac:dyDescent="0.35">
      <c r="A1153" s="49" t="s">
        <v>35</v>
      </c>
      <c r="B1153" s="49" t="s">
        <v>2991</v>
      </c>
      <c r="C1153" s="49">
        <v>521501</v>
      </c>
      <c r="D1153" s="49" t="s">
        <v>2994</v>
      </c>
      <c r="E1153" s="49" t="s">
        <v>2992</v>
      </c>
      <c r="F1153" s="49" t="s">
        <v>2993</v>
      </c>
      <c r="G1153" s="49" t="s">
        <v>35</v>
      </c>
      <c r="H1153" s="49" t="s">
        <v>2992</v>
      </c>
      <c r="I1153" s="49" t="s">
        <v>2993</v>
      </c>
    </row>
    <row r="1154" spans="1:9" x14ac:dyDescent="0.35">
      <c r="A1154" s="49" t="s">
        <v>1552</v>
      </c>
      <c r="B1154" s="49">
        <v>99</v>
      </c>
      <c r="C1154" s="49">
        <v>521502</v>
      </c>
      <c r="D1154" s="49" t="s">
        <v>1305</v>
      </c>
      <c r="E1154" s="49" t="s">
        <v>1556</v>
      </c>
      <c r="F1154" s="49" t="s">
        <v>1496</v>
      </c>
      <c r="G1154" s="49" t="s">
        <v>1552</v>
      </c>
      <c r="H1154" s="49" t="s">
        <v>1556</v>
      </c>
      <c r="I1154" s="49" t="s">
        <v>1496</v>
      </c>
    </row>
    <row r="1155" spans="1:9" x14ac:dyDescent="0.35">
      <c r="A1155" s="49" t="s">
        <v>20</v>
      </c>
      <c r="B1155" s="49" t="s">
        <v>1747</v>
      </c>
      <c r="C1155" s="49">
        <v>521503</v>
      </c>
      <c r="D1155" s="49" t="s">
        <v>1221</v>
      </c>
      <c r="E1155" s="49" t="s">
        <v>1770</v>
      </c>
      <c r="F1155" s="49">
        <v>0</v>
      </c>
      <c r="G1155" s="49" t="s">
        <v>20</v>
      </c>
      <c r="H1155" s="49" t="s">
        <v>1770</v>
      </c>
      <c r="I1155" s="49">
        <v>0</v>
      </c>
    </row>
    <row r="1156" spans="1:9" x14ac:dyDescent="0.35">
      <c r="A1156" s="49" t="s">
        <v>10</v>
      </c>
      <c r="B1156" s="49" t="s">
        <v>432</v>
      </c>
      <c r="C1156" s="49">
        <v>521505</v>
      </c>
      <c r="D1156" s="49" t="s">
        <v>446</v>
      </c>
      <c r="E1156" s="49" t="s">
        <v>445</v>
      </c>
      <c r="F1156" s="49">
        <v>0</v>
      </c>
      <c r="G1156" s="49" t="s">
        <v>10</v>
      </c>
      <c r="H1156" s="49" t="s">
        <v>445</v>
      </c>
      <c r="I1156" s="49">
        <v>0</v>
      </c>
    </row>
    <row r="1157" spans="1:9" x14ac:dyDescent="0.35">
      <c r="A1157" s="49" t="s">
        <v>37</v>
      </c>
      <c r="B1157" s="49" t="s">
        <v>3086</v>
      </c>
      <c r="C1157" s="49">
        <v>521506</v>
      </c>
      <c r="D1157" s="49" t="s">
        <v>3196</v>
      </c>
      <c r="E1157" s="49" t="s">
        <v>3205</v>
      </c>
      <c r="F1157" s="49">
        <v>0</v>
      </c>
      <c r="G1157" s="49" t="s">
        <v>37</v>
      </c>
      <c r="H1157" s="49" t="s">
        <v>3205</v>
      </c>
      <c r="I1157" s="49">
        <v>0</v>
      </c>
    </row>
    <row r="1158" spans="1:9" x14ac:dyDescent="0.35">
      <c r="A1158" s="49" t="s">
        <v>29</v>
      </c>
      <c r="B1158" s="49" t="s">
        <v>2726</v>
      </c>
      <c r="C1158" s="49">
        <v>521507</v>
      </c>
      <c r="D1158" s="49" t="s">
        <v>2729</v>
      </c>
      <c r="E1158" s="49" t="s">
        <v>2727</v>
      </c>
      <c r="F1158" s="49" t="s">
        <v>2728</v>
      </c>
      <c r="G1158" s="49" t="s">
        <v>29</v>
      </c>
      <c r="H1158" s="49" t="s">
        <v>2727</v>
      </c>
      <c r="I1158" s="49" t="s">
        <v>2728</v>
      </c>
    </row>
    <row r="1159" spans="1:9" x14ac:dyDescent="0.35">
      <c r="A1159" s="49" t="s">
        <v>10</v>
      </c>
      <c r="B1159" s="49" t="s">
        <v>412</v>
      </c>
      <c r="C1159" s="49">
        <v>521509</v>
      </c>
      <c r="D1159" s="49" t="s">
        <v>415</v>
      </c>
      <c r="E1159" s="49" t="s">
        <v>443</v>
      </c>
      <c r="F1159" s="49" t="s">
        <v>444</v>
      </c>
      <c r="G1159" s="49" t="s">
        <v>10</v>
      </c>
      <c r="H1159" s="49" t="s">
        <v>443</v>
      </c>
      <c r="I1159" s="49" t="s">
        <v>444</v>
      </c>
    </row>
    <row r="1160" spans="1:9" x14ac:dyDescent="0.35">
      <c r="A1160" s="49" t="s">
        <v>16</v>
      </c>
      <c r="B1160" s="49" t="s">
        <v>1206</v>
      </c>
      <c r="C1160" s="49">
        <v>521510</v>
      </c>
      <c r="D1160" s="49" t="s">
        <v>1224</v>
      </c>
      <c r="E1160" s="49" t="s">
        <v>1222</v>
      </c>
      <c r="F1160" s="49" t="s">
        <v>1223</v>
      </c>
      <c r="G1160" s="49" t="s">
        <v>16</v>
      </c>
      <c r="H1160" s="49" t="s">
        <v>1222</v>
      </c>
      <c r="I1160" s="49" t="s">
        <v>1223</v>
      </c>
    </row>
    <row r="1161" spans="1:9" x14ac:dyDescent="0.35">
      <c r="A1161" s="49" t="s">
        <v>40</v>
      </c>
      <c r="B1161" s="49" t="s">
        <v>3366</v>
      </c>
      <c r="C1161" s="49">
        <v>521511</v>
      </c>
      <c r="D1161" s="49" t="s">
        <v>3424</v>
      </c>
      <c r="E1161" s="49" t="s">
        <v>3443</v>
      </c>
      <c r="F1161" s="49" t="s">
        <v>3444</v>
      </c>
      <c r="G1161" s="49" t="s">
        <v>40</v>
      </c>
      <c r="H1161" s="49" t="s">
        <v>3443</v>
      </c>
      <c r="I1161" s="49" t="s">
        <v>3444</v>
      </c>
    </row>
    <row r="1162" spans="1:9" x14ac:dyDescent="0.35">
      <c r="A1162" s="49" t="s">
        <v>20</v>
      </c>
      <c r="B1162" s="49" t="s">
        <v>1768</v>
      </c>
      <c r="C1162" s="49">
        <v>521512</v>
      </c>
      <c r="D1162" s="49" t="s">
        <v>1769</v>
      </c>
      <c r="E1162" s="49">
        <v>80</v>
      </c>
      <c r="F1162" s="49">
        <v>0</v>
      </c>
      <c r="G1162" s="49" t="s">
        <v>20</v>
      </c>
      <c r="H1162" s="49">
        <v>80</v>
      </c>
      <c r="I1162" s="49">
        <v>0</v>
      </c>
    </row>
    <row r="1163" spans="1:9" x14ac:dyDescent="0.35">
      <c r="A1163" s="49" t="s">
        <v>24</v>
      </c>
      <c r="B1163" s="49" t="s">
        <v>2375</v>
      </c>
      <c r="C1163" s="49">
        <v>521513</v>
      </c>
      <c r="D1163" s="49" t="s">
        <v>2332</v>
      </c>
      <c r="E1163" s="49" t="s">
        <v>2440</v>
      </c>
      <c r="F1163" s="49" t="s">
        <v>2441</v>
      </c>
      <c r="G1163" s="49" t="s">
        <v>24</v>
      </c>
      <c r="H1163" s="49" t="s">
        <v>2440</v>
      </c>
      <c r="I1163" s="49" t="s">
        <v>2441</v>
      </c>
    </row>
    <row r="1164" spans="1:9" x14ac:dyDescent="0.35">
      <c r="A1164" s="49" t="s">
        <v>24</v>
      </c>
      <c r="B1164" s="49" t="s">
        <v>1831</v>
      </c>
      <c r="C1164" s="49">
        <v>521514</v>
      </c>
      <c r="D1164" s="49" t="s">
        <v>2439</v>
      </c>
      <c r="E1164" s="49" t="s">
        <v>2438</v>
      </c>
      <c r="F1164" s="49">
        <v>0</v>
      </c>
      <c r="G1164" s="49" t="s">
        <v>24</v>
      </c>
      <c r="H1164" s="49" t="s">
        <v>2438</v>
      </c>
      <c r="I1164" s="49">
        <v>0</v>
      </c>
    </row>
    <row r="1165" spans="1:9" x14ac:dyDescent="0.35">
      <c r="A1165" s="49" t="s">
        <v>40</v>
      </c>
      <c r="B1165" s="49" t="s">
        <v>3366</v>
      </c>
      <c r="C1165" s="49">
        <v>521518</v>
      </c>
      <c r="D1165" s="49" t="s">
        <v>3397</v>
      </c>
      <c r="E1165" s="49" t="s">
        <v>3433</v>
      </c>
      <c r="F1165" s="49">
        <v>0</v>
      </c>
      <c r="G1165" s="49" t="s">
        <v>40</v>
      </c>
      <c r="H1165" s="49" t="s">
        <v>3433</v>
      </c>
      <c r="I1165" s="49">
        <v>0</v>
      </c>
    </row>
    <row r="1166" spans="1:9" x14ac:dyDescent="0.35">
      <c r="A1166" s="49" t="s">
        <v>17</v>
      </c>
      <c r="B1166" s="49" t="s">
        <v>1346</v>
      </c>
      <c r="C1166" s="49">
        <v>521520</v>
      </c>
      <c r="D1166" s="49" t="s">
        <v>1341</v>
      </c>
      <c r="E1166" s="49" t="s">
        <v>1374</v>
      </c>
      <c r="F1166" s="49">
        <v>0</v>
      </c>
      <c r="G1166" s="49" t="s">
        <v>17</v>
      </c>
      <c r="H1166" s="49" t="s">
        <v>1374</v>
      </c>
      <c r="I1166" s="49">
        <v>0</v>
      </c>
    </row>
    <row r="1167" spans="1:9" x14ac:dyDescent="0.35">
      <c r="A1167" s="49" t="s">
        <v>17</v>
      </c>
      <c r="B1167" s="49" t="s">
        <v>1356</v>
      </c>
      <c r="C1167" s="49">
        <v>521521</v>
      </c>
      <c r="D1167" s="49" t="s">
        <v>1371</v>
      </c>
      <c r="E1167" s="49" t="s">
        <v>1369</v>
      </c>
      <c r="F1167" s="49" t="s">
        <v>1370</v>
      </c>
      <c r="G1167" s="49" t="s">
        <v>17</v>
      </c>
      <c r="H1167" s="49" t="s">
        <v>1369</v>
      </c>
      <c r="I1167" s="49" t="s">
        <v>1370</v>
      </c>
    </row>
    <row r="1168" spans="1:9" x14ac:dyDescent="0.35">
      <c r="A1168" s="49" t="s">
        <v>27</v>
      </c>
      <c r="B1168" s="49" t="s">
        <v>2617</v>
      </c>
      <c r="C1168" s="49">
        <v>521522</v>
      </c>
      <c r="D1168" s="49" t="s">
        <v>1209</v>
      </c>
      <c r="E1168" s="49" t="s">
        <v>2620</v>
      </c>
      <c r="F1168" s="49" t="s">
        <v>2621</v>
      </c>
      <c r="G1168" s="49" t="s">
        <v>27</v>
      </c>
      <c r="H1168" s="49" t="s">
        <v>2620</v>
      </c>
      <c r="I1168" s="49" t="s">
        <v>2621</v>
      </c>
    </row>
    <row r="1169" spans="1:9" x14ac:dyDescent="0.35">
      <c r="A1169" s="49" t="s">
        <v>17</v>
      </c>
      <c r="B1169" s="49" t="s">
        <v>1336</v>
      </c>
      <c r="C1169" s="49">
        <v>521523</v>
      </c>
      <c r="D1169" s="49" t="s">
        <v>1355</v>
      </c>
      <c r="E1169" s="49" t="s">
        <v>1353</v>
      </c>
      <c r="F1169" s="49" t="s">
        <v>1354</v>
      </c>
      <c r="G1169" s="49" t="s">
        <v>17</v>
      </c>
      <c r="H1169" s="49" t="s">
        <v>1353</v>
      </c>
      <c r="I1169" s="49" t="s">
        <v>1354</v>
      </c>
    </row>
    <row r="1170" spans="1:9" x14ac:dyDescent="0.35">
      <c r="A1170" s="49" t="s">
        <v>17</v>
      </c>
      <c r="B1170" s="49" t="s">
        <v>1333</v>
      </c>
      <c r="C1170" s="49">
        <v>521524</v>
      </c>
      <c r="D1170" s="49" t="s">
        <v>1352</v>
      </c>
      <c r="E1170" s="49" t="s">
        <v>1351</v>
      </c>
      <c r="F1170" s="49" t="s">
        <v>281</v>
      </c>
      <c r="G1170" s="49" t="s">
        <v>17</v>
      </c>
      <c r="H1170" s="49" t="s">
        <v>1351</v>
      </c>
      <c r="I1170" s="49" t="s">
        <v>281</v>
      </c>
    </row>
    <row r="1171" spans="1:9" x14ac:dyDescent="0.35">
      <c r="A1171" s="49" t="s">
        <v>8</v>
      </c>
      <c r="B1171" s="49" t="s">
        <v>203</v>
      </c>
      <c r="C1171" s="49">
        <v>521525</v>
      </c>
      <c r="D1171" s="49" t="s">
        <v>213</v>
      </c>
      <c r="E1171" s="49" t="s">
        <v>211</v>
      </c>
      <c r="F1171" s="49" t="s">
        <v>212</v>
      </c>
      <c r="G1171" s="49" t="s">
        <v>8</v>
      </c>
      <c r="H1171" s="49" t="s">
        <v>211</v>
      </c>
      <c r="I1171" s="49" t="s">
        <v>212</v>
      </c>
    </row>
    <row r="1172" spans="1:9" x14ac:dyDescent="0.35">
      <c r="A1172" s="49" t="s">
        <v>40</v>
      </c>
      <c r="B1172" s="49" t="s">
        <v>3402</v>
      </c>
      <c r="C1172" s="49">
        <v>521526</v>
      </c>
      <c r="D1172" s="49" t="s">
        <v>3436</v>
      </c>
      <c r="E1172" s="49" t="s">
        <v>3441</v>
      </c>
      <c r="F1172" s="49" t="s">
        <v>3442</v>
      </c>
      <c r="G1172" s="49" t="s">
        <v>40</v>
      </c>
      <c r="H1172" s="49" t="s">
        <v>3441</v>
      </c>
      <c r="I1172" s="49" t="s">
        <v>3442</v>
      </c>
    </row>
    <row r="1173" spans="1:9" x14ac:dyDescent="0.35">
      <c r="A1173" s="49" t="s">
        <v>21</v>
      </c>
      <c r="B1173" s="49" t="s">
        <v>1678</v>
      </c>
      <c r="C1173" s="49">
        <v>521528</v>
      </c>
      <c r="D1173" s="49" t="s">
        <v>2029</v>
      </c>
      <c r="E1173" s="49" t="s">
        <v>2027</v>
      </c>
      <c r="F1173" s="49" t="s">
        <v>2028</v>
      </c>
      <c r="G1173" s="49" t="s">
        <v>21</v>
      </c>
      <c r="H1173" s="49" t="s">
        <v>2027</v>
      </c>
      <c r="I1173" s="49" t="s">
        <v>2028</v>
      </c>
    </row>
    <row r="1174" spans="1:9" x14ac:dyDescent="0.35">
      <c r="A1174" s="49" t="s">
        <v>19</v>
      </c>
      <c r="B1174" s="49">
        <v>81</v>
      </c>
      <c r="C1174" s="49">
        <v>521529</v>
      </c>
      <c r="D1174" s="49" t="s">
        <v>1603</v>
      </c>
      <c r="E1174" s="49" t="s">
        <v>495</v>
      </c>
      <c r="F1174" s="49" t="s">
        <v>1602</v>
      </c>
      <c r="G1174" s="49" t="s">
        <v>19</v>
      </c>
      <c r="H1174" s="49" t="s">
        <v>495</v>
      </c>
      <c r="I1174" s="49" t="s">
        <v>1602</v>
      </c>
    </row>
    <row r="1175" spans="1:9" x14ac:dyDescent="0.35">
      <c r="A1175" s="49" t="s">
        <v>12</v>
      </c>
      <c r="B1175" s="49" t="s">
        <v>693</v>
      </c>
      <c r="C1175" s="49">
        <v>521532</v>
      </c>
      <c r="D1175" s="49" t="s">
        <v>752</v>
      </c>
      <c r="E1175" s="49" t="s">
        <v>750</v>
      </c>
      <c r="F1175" s="49" t="s">
        <v>751</v>
      </c>
      <c r="G1175" s="49" t="s">
        <v>12</v>
      </c>
      <c r="H1175" s="49" t="s">
        <v>750</v>
      </c>
      <c r="I1175" s="49" t="s">
        <v>751</v>
      </c>
    </row>
    <row r="1176" spans="1:9" x14ac:dyDescent="0.35">
      <c r="A1176" s="49" t="s">
        <v>40</v>
      </c>
      <c r="B1176" s="49" t="s">
        <v>3388</v>
      </c>
      <c r="C1176" s="49">
        <v>521533</v>
      </c>
      <c r="D1176" s="49" t="s">
        <v>3440</v>
      </c>
      <c r="E1176" s="49" t="s">
        <v>3439</v>
      </c>
      <c r="F1176" s="49">
        <v>0</v>
      </c>
      <c r="G1176" s="49" t="s">
        <v>40</v>
      </c>
      <c r="H1176" s="49" t="s">
        <v>3439</v>
      </c>
      <c r="I1176" s="49">
        <v>0</v>
      </c>
    </row>
    <row r="1177" spans="1:9" x14ac:dyDescent="0.35">
      <c r="A1177" s="49" t="s">
        <v>10</v>
      </c>
      <c r="B1177" s="49" t="s">
        <v>366</v>
      </c>
      <c r="C1177" s="49">
        <v>521534</v>
      </c>
      <c r="D1177" s="49" t="s">
        <v>442</v>
      </c>
      <c r="E1177" s="49" t="s">
        <v>441</v>
      </c>
      <c r="F1177" s="49">
        <v>0</v>
      </c>
      <c r="G1177" s="49" t="s">
        <v>10</v>
      </c>
      <c r="H1177" s="49" t="s">
        <v>441</v>
      </c>
      <c r="I1177" s="49">
        <v>0</v>
      </c>
    </row>
    <row r="1178" spans="1:9" x14ac:dyDescent="0.35">
      <c r="A1178" s="49" t="s">
        <v>15</v>
      </c>
      <c r="B1178" s="49" t="s">
        <v>1071</v>
      </c>
      <c r="C1178" s="49">
        <v>521535</v>
      </c>
      <c r="D1178" s="49" t="s">
        <v>1105</v>
      </c>
      <c r="E1178" s="49">
        <v>0</v>
      </c>
      <c r="F1178" s="49" t="s">
        <v>1104</v>
      </c>
      <c r="G1178" s="49" t="s">
        <v>15</v>
      </c>
      <c r="H1178" s="49">
        <v>0</v>
      </c>
      <c r="I1178" s="49" t="s">
        <v>1104</v>
      </c>
    </row>
    <row r="1179" spans="1:9" x14ac:dyDescent="0.35">
      <c r="A1179" s="49" t="s">
        <v>10</v>
      </c>
      <c r="B1179" s="49" t="s">
        <v>369</v>
      </c>
      <c r="C1179" s="49">
        <v>521536</v>
      </c>
      <c r="D1179" s="49" t="s">
        <v>121</v>
      </c>
      <c r="E1179" s="49" t="s">
        <v>440</v>
      </c>
      <c r="F1179" s="49">
        <v>0</v>
      </c>
      <c r="G1179" s="49" t="s">
        <v>10</v>
      </c>
      <c r="H1179" s="49" t="s">
        <v>440</v>
      </c>
      <c r="I1179" s="49">
        <v>0</v>
      </c>
    </row>
    <row r="1180" spans="1:9" x14ac:dyDescent="0.35">
      <c r="A1180" s="49" t="s">
        <v>19</v>
      </c>
      <c r="B1180" s="49">
        <v>93</v>
      </c>
      <c r="C1180" s="49">
        <v>521537</v>
      </c>
      <c r="D1180" s="49" t="s">
        <v>1601</v>
      </c>
      <c r="E1180" s="49" t="s">
        <v>1600</v>
      </c>
      <c r="F1180" s="49">
        <v>0</v>
      </c>
      <c r="G1180" s="49" t="s">
        <v>19</v>
      </c>
      <c r="H1180" s="49" t="s">
        <v>1600</v>
      </c>
      <c r="I1180" s="49">
        <v>0</v>
      </c>
    </row>
    <row r="1181" spans="1:9" x14ac:dyDescent="0.35">
      <c r="A1181" s="49" t="s">
        <v>1552</v>
      </c>
      <c r="B1181" s="49">
        <v>99</v>
      </c>
      <c r="C1181" s="49">
        <v>521538</v>
      </c>
      <c r="D1181" s="49" t="s">
        <v>1555</v>
      </c>
      <c r="E1181" s="49">
        <v>5</v>
      </c>
      <c r="F1181" s="49">
        <v>3</v>
      </c>
      <c r="G1181" s="49" t="s">
        <v>1552</v>
      </c>
      <c r="H1181" s="49">
        <v>5</v>
      </c>
      <c r="I1181" s="49">
        <v>3</v>
      </c>
    </row>
    <row r="1182" spans="1:9" x14ac:dyDescent="0.35">
      <c r="A1182" s="49" t="s">
        <v>19</v>
      </c>
      <c r="B1182" s="49">
        <v>89</v>
      </c>
      <c r="C1182" s="49">
        <v>521539</v>
      </c>
      <c r="D1182" s="49" t="s">
        <v>1599</v>
      </c>
      <c r="E1182" s="49" t="s">
        <v>1597</v>
      </c>
      <c r="F1182" s="49" t="s">
        <v>1598</v>
      </c>
      <c r="G1182" s="49" t="s">
        <v>19</v>
      </c>
      <c r="H1182" s="49" t="s">
        <v>1597</v>
      </c>
      <c r="I1182" s="49" t="s">
        <v>1598</v>
      </c>
    </row>
    <row r="1183" spans="1:9" x14ac:dyDescent="0.35">
      <c r="A1183" s="49" t="s">
        <v>40</v>
      </c>
      <c r="B1183" s="49">
        <v>23</v>
      </c>
      <c r="C1183" s="49">
        <v>521540</v>
      </c>
      <c r="D1183" s="49" t="s">
        <v>3427</v>
      </c>
      <c r="E1183" s="49" t="s">
        <v>3425</v>
      </c>
      <c r="F1183" s="49" t="s">
        <v>3426</v>
      </c>
      <c r="G1183" s="49" t="s">
        <v>40</v>
      </c>
      <c r="H1183" s="49" t="s">
        <v>3425</v>
      </c>
      <c r="I1183" s="49" t="s">
        <v>3426</v>
      </c>
    </row>
    <row r="1184" spans="1:9" x14ac:dyDescent="0.35">
      <c r="A1184" s="49" t="s">
        <v>37</v>
      </c>
      <c r="B1184" s="49" t="s">
        <v>3086</v>
      </c>
      <c r="C1184" s="49">
        <v>521541</v>
      </c>
      <c r="D1184" s="49" t="s">
        <v>3196</v>
      </c>
      <c r="E1184" s="49" t="s">
        <v>3194</v>
      </c>
      <c r="F1184" s="49" t="s">
        <v>3195</v>
      </c>
      <c r="G1184" s="49" t="s">
        <v>37</v>
      </c>
      <c r="H1184" s="49" t="s">
        <v>3194</v>
      </c>
      <c r="I1184" s="49" t="s">
        <v>3195</v>
      </c>
    </row>
    <row r="1185" spans="1:12" x14ac:dyDescent="0.35">
      <c r="A1185" s="49" t="s">
        <v>37</v>
      </c>
      <c r="B1185" s="49" t="s">
        <v>3086</v>
      </c>
      <c r="C1185" s="49">
        <v>521542</v>
      </c>
      <c r="D1185" s="49" t="s">
        <v>3091</v>
      </c>
      <c r="E1185" s="49" t="s">
        <v>1299</v>
      </c>
      <c r="F1185" s="49" t="s">
        <v>3185</v>
      </c>
      <c r="G1185" s="49" t="s">
        <v>37</v>
      </c>
      <c r="H1185" s="49" t="s">
        <v>1299</v>
      </c>
      <c r="I1185" s="49" t="s">
        <v>3185</v>
      </c>
    </row>
    <row r="1186" spans="1:12" x14ac:dyDescent="0.35">
      <c r="A1186" s="49" t="s">
        <v>40</v>
      </c>
      <c r="B1186" s="49">
        <v>23</v>
      </c>
      <c r="C1186" s="49">
        <v>521543</v>
      </c>
      <c r="D1186" s="49" t="s">
        <v>3438</v>
      </c>
      <c r="E1186" s="49" t="s">
        <v>3437</v>
      </c>
      <c r="F1186" s="49" t="s">
        <v>3089</v>
      </c>
      <c r="G1186" s="49" t="s">
        <v>40</v>
      </c>
      <c r="H1186" s="49" t="s">
        <v>3437</v>
      </c>
      <c r="I1186" s="49" t="s">
        <v>3089</v>
      </c>
    </row>
    <row r="1187" spans="1:12" x14ac:dyDescent="0.35">
      <c r="A1187" s="49" t="s">
        <v>6</v>
      </c>
      <c r="B1187" s="49">
        <v>60</v>
      </c>
      <c r="C1187" s="49">
        <v>521544</v>
      </c>
      <c r="D1187" s="49" t="s">
        <v>82</v>
      </c>
      <c r="E1187" s="49" t="s">
        <v>80</v>
      </c>
      <c r="F1187" s="49" t="s">
        <v>81</v>
      </c>
      <c r="G1187" s="49" t="s">
        <v>6</v>
      </c>
      <c r="H1187" s="49" t="s">
        <v>80</v>
      </c>
      <c r="I1187" s="49" t="s">
        <v>81</v>
      </c>
    </row>
    <row r="1188" spans="1:12" x14ac:dyDescent="0.35">
      <c r="A1188" s="49" t="s">
        <v>16</v>
      </c>
      <c r="B1188" s="49" t="s">
        <v>1213</v>
      </c>
      <c r="C1188" s="49">
        <v>521545</v>
      </c>
      <c r="D1188" s="49" t="s">
        <v>1216</v>
      </c>
      <c r="E1188" s="49" t="s">
        <v>1214</v>
      </c>
      <c r="F1188" s="49" t="s">
        <v>1215</v>
      </c>
      <c r="G1188" s="49" t="s">
        <v>16</v>
      </c>
      <c r="H1188" s="49" t="s">
        <v>1217</v>
      </c>
      <c r="I1188" s="49" t="s">
        <v>1218</v>
      </c>
      <c r="J1188" s="49" t="s">
        <v>31</v>
      </c>
      <c r="K1188" s="49" t="s">
        <v>1326</v>
      </c>
      <c r="L1188" s="49" t="s">
        <v>1327</v>
      </c>
    </row>
    <row r="1189" spans="1:12" x14ac:dyDescent="0.35">
      <c r="A1189" s="49" t="s">
        <v>22</v>
      </c>
      <c r="B1189" s="49">
        <v>15</v>
      </c>
      <c r="C1189" s="49">
        <v>521547</v>
      </c>
      <c r="D1189" s="49" t="s">
        <v>2274</v>
      </c>
      <c r="E1189" s="49" t="s">
        <v>2273</v>
      </c>
      <c r="F1189" s="49">
        <v>0</v>
      </c>
      <c r="G1189" s="49" t="s">
        <v>22</v>
      </c>
      <c r="H1189" s="49" t="s">
        <v>2273</v>
      </c>
      <c r="I1189" s="49">
        <v>0</v>
      </c>
    </row>
    <row r="1190" spans="1:12" x14ac:dyDescent="0.35">
      <c r="A1190" s="49" t="s">
        <v>12</v>
      </c>
      <c r="B1190" s="49" t="s">
        <v>708</v>
      </c>
      <c r="C1190" s="49">
        <v>521548</v>
      </c>
      <c r="D1190" s="49" t="s">
        <v>749</v>
      </c>
      <c r="E1190" s="49" t="s">
        <v>747</v>
      </c>
      <c r="F1190" s="49" t="s">
        <v>748</v>
      </c>
      <c r="G1190" s="49" t="s">
        <v>12</v>
      </c>
      <c r="H1190" s="49" t="s">
        <v>747</v>
      </c>
      <c r="I1190" s="49" t="s">
        <v>748</v>
      </c>
    </row>
    <row r="1191" spans="1:12" x14ac:dyDescent="0.35">
      <c r="A1191" s="49" t="s">
        <v>35</v>
      </c>
      <c r="B1191" s="49" t="s">
        <v>2984</v>
      </c>
      <c r="C1191" s="49">
        <v>521549</v>
      </c>
      <c r="D1191" s="49" t="s">
        <v>3039</v>
      </c>
      <c r="E1191" s="49" t="s">
        <v>3037</v>
      </c>
      <c r="F1191" s="49" t="s">
        <v>3038</v>
      </c>
      <c r="G1191" s="49" t="s">
        <v>35</v>
      </c>
      <c r="H1191" s="49" t="s">
        <v>3037</v>
      </c>
      <c r="I1191" s="49" t="s">
        <v>3038</v>
      </c>
    </row>
    <row r="1192" spans="1:12" x14ac:dyDescent="0.35">
      <c r="A1192" s="49" t="s">
        <v>12</v>
      </c>
      <c r="B1192" s="49" t="s">
        <v>708</v>
      </c>
      <c r="C1192" s="49">
        <v>521550</v>
      </c>
      <c r="D1192" s="49" t="s">
        <v>746</v>
      </c>
      <c r="E1192" s="49" t="s">
        <v>745</v>
      </c>
      <c r="F1192" s="49">
        <v>0</v>
      </c>
      <c r="G1192" s="49" t="s">
        <v>12</v>
      </c>
      <c r="H1192" s="49" t="s">
        <v>745</v>
      </c>
      <c r="I1192" s="49">
        <v>0</v>
      </c>
    </row>
    <row r="1193" spans="1:12" x14ac:dyDescent="0.35">
      <c r="A1193" s="49" t="s">
        <v>8</v>
      </c>
      <c r="B1193" s="49" t="s">
        <v>203</v>
      </c>
      <c r="C1193" s="49">
        <v>521553</v>
      </c>
      <c r="D1193" s="49" t="s">
        <v>210</v>
      </c>
      <c r="E1193" s="49" t="s">
        <v>208</v>
      </c>
      <c r="F1193" s="49" t="s">
        <v>209</v>
      </c>
      <c r="G1193" s="49" t="s">
        <v>8</v>
      </c>
      <c r="H1193" s="49" t="s">
        <v>208</v>
      </c>
      <c r="I1193" s="49" t="s">
        <v>209</v>
      </c>
    </row>
    <row r="1194" spans="1:12" x14ac:dyDescent="0.35">
      <c r="A1194" s="49" t="s">
        <v>10</v>
      </c>
      <c r="B1194" s="49" t="s">
        <v>388</v>
      </c>
      <c r="C1194" s="49">
        <v>521554</v>
      </c>
      <c r="D1194" s="49" t="s">
        <v>439</v>
      </c>
      <c r="E1194" s="49" t="s">
        <v>438</v>
      </c>
      <c r="F1194" s="49">
        <v>0</v>
      </c>
      <c r="G1194" s="49" t="s">
        <v>10</v>
      </c>
      <c r="H1194" s="49" t="s">
        <v>438</v>
      </c>
      <c r="I1194" s="49">
        <v>0</v>
      </c>
    </row>
    <row r="1195" spans="1:12" x14ac:dyDescent="0.35">
      <c r="A1195" s="49" t="s">
        <v>10</v>
      </c>
      <c r="B1195" s="49" t="s">
        <v>412</v>
      </c>
      <c r="C1195" s="49">
        <v>521556</v>
      </c>
      <c r="D1195" s="49" t="s">
        <v>428</v>
      </c>
      <c r="E1195" s="49" t="s">
        <v>436</v>
      </c>
      <c r="F1195" s="49" t="s">
        <v>437</v>
      </c>
      <c r="G1195" s="49" t="s">
        <v>10</v>
      </c>
      <c r="H1195" s="49" t="s">
        <v>436</v>
      </c>
      <c r="I1195" s="49" t="s">
        <v>437</v>
      </c>
    </row>
    <row r="1196" spans="1:12" x14ac:dyDescent="0.35">
      <c r="A1196" s="49" t="s">
        <v>9</v>
      </c>
      <c r="B1196" s="49" t="s">
        <v>295</v>
      </c>
      <c r="C1196" s="49">
        <v>521558</v>
      </c>
      <c r="D1196" s="49" t="s">
        <v>316</v>
      </c>
      <c r="E1196" s="49" t="s">
        <v>334</v>
      </c>
      <c r="F1196" s="49" t="s">
        <v>335</v>
      </c>
      <c r="G1196" s="49" t="s">
        <v>9</v>
      </c>
      <c r="H1196" s="49" t="s">
        <v>334</v>
      </c>
      <c r="I1196" s="49" t="s">
        <v>335</v>
      </c>
    </row>
    <row r="1197" spans="1:12" x14ac:dyDescent="0.35">
      <c r="A1197" s="49" t="s">
        <v>10</v>
      </c>
      <c r="B1197" s="49" t="s">
        <v>432</v>
      </c>
      <c r="C1197" s="49">
        <v>521559</v>
      </c>
      <c r="D1197" s="49" t="s">
        <v>435</v>
      </c>
      <c r="E1197" s="49" t="s">
        <v>433</v>
      </c>
      <c r="F1197" s="49" t="s">
        <v>434</v>
      </c>
      <c r="G1197" s="49" t="s">
        <v>10</v>
      </c>
      <c r="H1197" s="49" t="s">
        <v>433</v>
      </c>
      <c r="I1197" s="49" t="s">
        <v>434</v>
      </c>
    </row>
    <row r="1198" spans="1:12" x14ac:dyDescent="0.35">
      <c r="A1198" s="49" t="s">
        <v>12</v>
      </c>
      <c r="B1198" s="49" t="s">
        <v>693</v>
      </c>
      <c r="C1198" s="49">
        <v>521560</v>
      </c>
      <c r="D1198" s="49" t="s">
        <v>740</v>
      </c>
      <c r="E1198" s="49" t="s">
        <v>741</v>
      </c>
      <c r="F1198" s="49">
        <v>0</v>
      </c>
      <c r="G1198" s="49" t="s">
        <v>12</v>
      </c>
      <c r="H1198" s="49" t="s">
        <v>741</v>
      </c>
      <c r="I1198" s="49">
        <v>0</v>
      </c>
    </row>
    <row r="1199" spans="1:12" x14ac:dyDescent="0.35">
      <c r="A1199" s="49" t="s">
        <v>10</v>
      </c>
      <c r="B1199" s="49" t="s">
        <v>421</v>
      </c>
      <c r="C1199" s="49">
        <v>521561</v>
      </c>
      <c r="D1199" s="49" t="s">
        <v>431</v>
      </c>
      <c r="E1199" s="49" t="s">
        <v>429</v>
      </c>
      <c r="F1199" s="49" t="s">
        <v>430</v>
      </c>
      <c r="G1199" s="49" t="s">
        <v>10</v>
      </c>
      <c r="H1199" s="49" t="s">
        <v>429</v>
      </c>
      <c r="I1199" s="49" t="s">
        <v>430</v>
      </c>
    </row>
    <row r="1200" spans="1:12" x14ac:dyDescent="0.35">
      <c r="A1200" s="49" t="s">
        <v>22</v>
      </c>
      <c r="B1200" s="49">
        <v>15</v>
      </c>
      <c r="C1200" s="49">
        <v>521563</v>
      </c>
      <c r="D1200" s="49" t="s">
        <v>2258</v>
      </c>
      <c r="E1200" s="49" t="s">
        <v>2256</v>
      </c>
      <c r="F1200" s="49" t="s">
        <v>2257</v>
      </c>
      <c r="G1200" s="49" t="s">
        <v>22</v>
      </c>
      <c r="H1200" s="49" t="s">
        <v>2256</v>
      </c>
      <c r="I1200" s="49" t="s">
        <v>2257</v>
      </c>
    </row>
    <row r="1201" spans="1:9" x14ac:dyDescent="0.35">
      <c r="A1201" s="49" t="s">
        <v>41</v>
      </c>
      <c r="B1201" s="49">
        <v>30</v>
      </c>
      <c r="C1201" s="49">
        <v>521565</v>
      </c>
      <c r="D1201" s="49" t="s">
        <v>3579</v>
      </c>
      <c r="E1201" s="49" t="s">
        <v>3577</v>
      </c>
      <c r="F1201" s="49" t="s">
        <v>3578</v>
      </c>
      <c r="G1201" s="49" t="s">
        <v>41</v>
      </c>
      <c r="H1201" s="49" t="s">
        <v>3577</v>
      </c>
      <c r="I1201" s="49" t="s">
        <v>3578</v>
      </c>
    </row>
    <row r="1202" spans="1:9" x14ac:dyDescent="0.35">
      <c r="A1202" s="49" t="s">
        <v>42</v>
      </c>
      <c r="B1202" s="49" t="s">
        <v>3527</v>
      </c>
      <c r="C1202" s="49">
        <v>521566</v>
      </c>
      <c r="D1202" s="49" t="s">
        <v>3680</v>
      </c>
      <c r="E1202" s="49" t="s">
        <v>3678</v>
      </c>
      <c r="F1202" s="49" t="s">
        <v>3679</v>
      </c>
      <c r="G1202" s="49" t="s">
        <v>42</v>
      </c>
      <c r="H1202" s="49" t="s">
        <v>3678</v>
      </c>
      <c r="I1202" s="49" t="s">
        <v>3679</v>
      </c>
    </row>
    <row r="1203" spans="1:9" x14ac:dyDescent="0.35">
      <c r="A1203" s="49" t="s">
        <v>42</v>
      </c>
      <c r="B1203" s="49" t="s">
        <v>3527</v>
      </c>
      <c r="C1203" s="49">
        <v>521567</v>
      </c>
      <c r="D1203" s="49" t="s">
        <v>3695</v>
      </c>
      <c r="E1203" s="49" t="s">
        <v>3693</v>
      </c>
      <c r="F1203" s="49" t="s">
        <v>3694</v>
      </c>
      <c r="G1203" s="49" t="s">
        <v>42</v>
      </c>
      <c r="H1203" s="49" t="s">
        <v>3693</v>
      </c>
      <c r="I1203" s="49" t="s">
        <v>3694</v>
      </c>
    </row>
    <row r="1204" spans="1:9" x14ac:dyDescent="0.35">
      <c r="A1204" s="49" t="s">
        <v>41</v>
      </c>
      <c r="B1204" s="49">
        <v>30</v>
      </c>
      <c r="C1204" s="49">
        <v>521568</v>
      </c>
      <c r="D1204" s="49" t="s">
        <v>3576</v>
      </c>
      <c r="E1204" s="49">
        <v>0</v>
      </c>
      <c r="F1204" s="49">
        <v>211</v>
      </c>
      <c r="G1204" s="49" t="s">
        <v>41</v>
      </c>
      <c r="H1204" s="49">
        <v>0</v>
      </c>
      <c r="I1204" s="49">
        <v>211</v>
      </c>
    </row>
    <row r="1205" spans="1:9" x14ac:dyDescent="0.35">
      <c r="A1205" s="49" t="s">
        <v>21</v>
      </c>
      <c r="B1205" s="49" t="s">
        <v>1990</v>
      </c>
      <c r="C1205" s="49">
        <v>521572</v>
      </c>
      <c r="D1205" s="49" t="s">
        <v>1993</v>
      </c>
      <c r="E1205" s="49" t="s">
        <v>1991</v>
      </c>
      <c r="F1205" s="49" t="s">
        <v>1992</v>
      </c>
      <c r="G1205" s="49" t="s">
        <v>21</v>
      </c>
      <c r="H1205" s="49" t="s">
        <v>1991</v>
      </c>
      <c r="I1205" s="49" t="s">
        <v>1992</v>
      </c>
    </row>
    <row r="1206" spans="1:9" x14ac:dyDescent="0.35">
      <c r="A1206" s="49" t="s">
        <v>42</v>
      </c>
      <c r="B1206" s="49" t="s">
        <v>3672</v>
      </c>
      <c r="C1206" s="49">
        <v>521573</v>
      </c>
      <c r="D1206" s="49" t="s">
        <v>3674</v>
      </c>
      <c r="E1206" s="49" t="s">
        <v>3673</v>
      </c>
      <c r="F1206" s="49">
        <v>0</v>
      </c>
      <c r="G1206" s="49" t="s">
        <v>42</v>
      </c>
      <c r="H1206" s="49" t="s">
        <v>3673</v>
      </c>
      <c r="I1206" s="49">
        <v>0</v>
      </c>
    </row>
    <row r="1207" spans="1:9" x14ac:dyDescent="0.35">
      <c r="A1207" s="49" t="s">
        <v>37</v>
      </c>
      <c r="B1207" s="49" t="s">
        <v>3086</v>
      </c>
      <c r="C1207" s="49">
        <v>521574</v>
      </c>
      <c r="D1207" s="49" t="s">
        <v>3114</v>
      </c>
      <c r="E1207" s="49" t="s">
        <v>3112</v>
      </c>
      <c r="F1207" s="49" t="s">
        <v>3113</v>
      </c>
      <c r="G1207" s="49" t="s">
        <v>37</v>
      </c>
      <c r="H1207" s="49" t="s">
        <v>3112</v>
      </c>
      <c r="I1207" s="49" t="s">
        <v>3113</v>
      </c>
    </row>
    <row r="1208" spans="1:9" x14ac:dyDescent="0.35">
      <c r="A1208" s="49" t="s">
        <v>40</v>
      </c>
      <c r="B1208" s="49">
        <v>24</v>
      </c>
      <c r="C1208" s="49">
        <v>521575</v>
      </c>
      <c r="D1208" s="49" t="s">
        <v>3436</v>
      </c>
      <c r="E1208" s="49" t="s">
        <v>3434</v>
      </c>
      <c r="F1208" s="49" t="s">
        <v>3435</v>
      </c>
      <c r="G1208" s="49" t="s">
        <v>40</v>
      </c>
      <c r="H1208" s="49" t="s">
        <v>3434</v>
      </c>
      <c r="I1208" s="49" t="s">
        <v>3435</v>
      </c>
    </row>
    <row r="1209" spans="1:9" x14ac:dyDescent="0.35">
      <c r="A1209" s="49" t="s">
        <v>20</v>
      </c>
      <c r="B1209" s="49" t="s">
        <v>1771</v>
      </c>
      <c r="C1209" s="49">
        <v>521576</v>
      </c>
      <c r="D1209" s="49" t="s">
        <v>1806</v>
      </c>
      <c r="E1209" s="49" t="s">
        <v>1804</v>
      </c>
      <c r="F1209" s="49" t="s">
        <v>1805</v>
      </c>
      <c r="G1209" s="49" t="s">
        <v>20</v>
      </c>
      <c r="H1209" s="49" t="s">
        <v>1804</v>
      </c>
      <c r="I1209" s="49" t="s">
        <v>1805</v>
      </c>
    </row>
    <row r="1210" spans="1:9" x14ac:dyDescent="0.35">
      <c r="A1210" s="49" t="s">
        <v>12</v>
      </c>
      <c r="B1210" s="49">
        <v>77</v>
      </c>
      <c r="C1210" s="49">
        <v>521577</v>
      </c>
      <c r="D1210" s="49" t="s">
        <v>690</v>
      </c>
      <c r="E1210" s="49" t="s">
        <v>733</v>
      </c>
      <c r="F1210" s="49" t="s">
        <v>734</v>
      </c>
      <c r="G1210" s="49" t="s">
        <v>12</v>
      </c>
      <c r="H1210" s="49" t="s">
        <v>733</v>
      </c>
      <c r="I1210" s="49" t="s">
        <v>734</v>
      </c>
    </row>
    <row r="1211" spans="1:9" x14ac:dyDescent="0.35">
      <c r="A1211" s="49" t="s">
        <v>25</v>
      </c>
      <c r="B1211" s="49">
        <v>8</v>
      </c>
      <c r="C1211" s="49">
        <v>521578</v>
      </c>
      <c r="D1211" s="49" t="s">
        <v>2460</v>
      </c>
      <c r="E1211" s="49">
        <v>143</v>
      </c>
      <c r="F1211" s="49">
        <v>0</v>
      </c>
      <c r="G1211" s="49" t="s">
        <v>25</v>
      </c>
      <c r="H1211" s="49">
        <v>143</v>
      </c>
      <c r="I1211" s="49">
        <v>0</v>
      </c>
    </row>
    <row r="1212" spans="1:9" x14ac:dyDescent="0.35">
      <c r="A1212" s="49" t="s">
        <v>28</v>
      </c>
      <c r="B1212" s="49">
        <v>34</v>
      </c>
      <c r="C1212" s="49">
        <v>521580</v>
      </c>
      <c r="D1212" s="49" t="s">
        <v>2657</v>
      </c>
      <c r="E1212" s="49" t="s">
        <v>2656</v>
      </c>
      <c r="F1212" s="49">
        <v>0</v>
      </c>
      <c r="G1212" s="49" t="s">
        <v>28</v>
      </c>
      <c r="H1212" s="49" t="s">
        <v>2656</v>
      </c>
      <c r="I1212" s="49">
        <v>0</v>
      </c>
    </row>
    <row r="1213" spans="1:9" x14ac:dyDescent="0.35">
      <c r="A1213" s="49" t="s">
        <v>12</v>
      </c>
      <c r="B1213" s="49" t="s">
        <v>693</v>
      </c>
      <c r="C1213" s="49">
        <v>521581</v>
      </c>
      <c r="D1213" s="49" t="s">
        <v>744</v>
      </c>
      <c r="E1213" s="49" t="s">
        <v>742</v>
      </c>
      <c r="F1213" s="49" t="s">
        <v>743</v>
      </c>
      <c r="G1213" s="49" t="s">
        <v>12</v>
      </c>
      <c r="H1213" s="49" t="s">
        <v>742</v>
      </c>
      <c r="I1213" s="49" t="s">
        <v>743</v>
      </c>
    </row>
    <row r="1214" spans="1:9" x14ac:dyDescent="0.35">
      <c r="A1214" s="49" t="s">
        <v>12</v>
      </c>
      <c r="B1214" s="49" t="s">
        <v>720</v>
      </c>
      <c r="C1214" s="49">
        <v>521582</v>
      </c>
      <c r="D1214" s="49" t="s">
        <v>731</v>
      </c>
      <c r="E1214" s="49" t="s">
        <v>730</v>
      </c>
      <c r="F1214" s="49">
        <v>0</v>
      </c>
      <c r="G1214" s="49" t="s">
        <v>12</v>
      </c>
      <c r="H1214" s="49" t="s">
        <v>730</v>
      </c>
      <c r="I1214" s="49">
        <v>0</v>
      </c>
    </row>
    <row r="1215" spans="1:9" x14ac:dyDescent="0.35">
      <c r="A1215" s="49" t="s">
        <v>11</v>
      </c>
      <c r="B1215" s="49" t="s">
        <v>605</v>
      </c>
      <c r="C1215" s="49">
        <v>521583</v>
      </c>
      <c r="D1215" s="49" t="s">
        <v>607</v>
      </c>
      <c r="E1215" s="49" t="s">
        <v>606</v>
      </c>
      <c r="F1215" s="49">
        <v>0</v>
      </c>
      <c r="G1215" s="49" t="s">
        <v>11</v>
      </c>
      <c r="H1215" s="49" t="s">
        <v>606</v>
      </c>
      <c r="I1215" s="49">
        <v>0</v>
      </c>
    </row>
    <row r="1216" spans="1:9" x14ac:dyDescent="0.35">
      <c r="A1216" s="49" t="s">
        <v>12</v>
      </c>
      <c r="B1216" s="49" t="s">
        <v>693</v>
      </c>
      <c r="C1216" s="49">
        <v>521584</v>
      </c>
      <c r="D1216" s="49" t="s">
        <v>740</v>
      </c>
      <c r="E1216" s="49">
        <v>175</v>
      </c>
      <c r="F1216" s="49">
        <v>280</v>
      </c>
      <c r="G1216" s="49" t="s">
        <v>12</v>
      </c>
      <c r="H1216" s="49">
        <v>175</v>
      </c>
      <c r="I1216" s="49">
        <v>280</v>
      </c>
    </row>
    <row r="1217" spans="1:12" x14ac:dyDescent="0.35">
      <c r="A1217" s="49" t="s">
        <v>19</v>
      </c>
      <c r="B1217" s="49">
        <v>89</v>
      </c>
      <c r="C1217" s="49">
        <v>521585</v>
      </c>
      <c r="D1217" s="49" t="s">
        <v>1596</v>
      </c>
      <c r="E1217" s="49" t="s">
        <v>1594</v>
      </c>
      <c r="F1217" s="49" t="s">
        <v>1595</v>
      </c>
      <c r="G1217" s="49" t="s">
        <v>19</v>
      </c>
      <c r="H1217" s="49" t="s">
        <v>1594</v>
      </c>
      <c r="I1217" s="49" t="s">
        <v>1595</v>
      </c>
    </row>
    <row r="1218" spans="1:12" x14ac:dyDescent="0.35">
      <c r="A1218" s="49" t="s">
        <v>19</v>
      </c>
      <c r="B1218" s="49" t="s">
        <v>1578</v>
      </c>
      <c r="C1218" s="49">
        <v>521586</v>
      </c>
      <c r="D1218" s="49" t="s">
        <v>121</v>
      </c>
      <c r="E1218" s="49">
        <v>347</v>
      </c>
      <c r="F1218" s="49">
        <v>0</v>
      </c>
      <c r="G1218" s="49" t="s">
        <v>19</v>
      </c>
      <c r="H1218" s="49">
        <v>347</v>
      </c>
      <c r="I1218" s="49">
        <v>0</v>
      </c>
    </row>
    <row r="1219" spans="1:12" x14ac:dyDescent="0.35">
      <c r="A1219" s="49" t="s">
        <v>20</v>
      </c>
      <c r="B1219" s="49" t="s">
        <v>1761</v>
      </c>
      <c r="C1219" s="49">
        <v>521588</v>
      </c>
      <c r="D1219" s="49" t="s">
        <v>1764</v>
      </c>
      <c r="E1219" s="49" t="s">
        <v>1762</v>
      </c>
      <c r="F1219" s="49" t="s">
        <v>1763</v>
      </c>
      <c r="G1219" s="49" t="s">
        <v>20</v>
      </c>
      <c r="H1219" s="49" t="s">
        <v>1762</v>
      </c>
      <c r="I1219" s="49" t="s">
        <v>1763</v>
      </c>
    </row>
    <row r="1220" spans="1:12" x14ac:dyDescent="0.35">
      <c r="A1220" s="49" t="s">
        <v>12</v>
      </c>
      <c r="B1220" s="49" t="s">
        <v>693</v>
      </c>
      <c r="C1220" s="49">
        <v>521589</v>
      </c>
      <c r="D1220" s="49" t="s">
        <v>702</v>
      </c>
      <c r="E1220" s="49" t="s">
        <v>738</v>
      </c>
      <c r="F1220" s="49" t="s">
        <v>739</v>
      </c>
      <c r="G1220" s="49" t="s">
        <v>12</v>
      </c>
      <c r="H1220" s="49" t="s">
        <v>738</v>
      </c>
      <c r="I1220" s="49" t="s">
        <v>739</v>
      </c>
    </row>
    <row r="1221" spans="1:12" x14ac:dyDescent="0.35">
      <c r="A1221" s="49" t="s">
        <v>1552</v>
      </c>
      <c r="B1221" s="49">
        <v>99</v>
      </c>
      <c r="C1221" s="49">
        <v>521590</v>
      </c>
      <c r="D1221" s="49" t="s">
        <v>1134</v>
      </c>
      <c r="E1221" s="49" t="s">
        <v>1553</v>
      </c>
      <c r="F1221" s="49" t="s">
        <v>1554</v>
      </c>
      <c r="G1221" s="49" t="s">
        <v>1552</v>
      </c>
      <c r="H1221" s="49" t="s">
        <v>1553</v>
      </c>
      <c r="I1221" s="49" t="s">
        <v>1554</v>
      </c>
    </row>
    <row r="1222" spans="1:12" x14ac:dyDescent="0.35">
      <c r="A1222" s="49" t="s">
        <v>25</v>
      </c>
      <c r="B1222" s="49">
        <v>7</v>
      </c>
      <c r="C1222" s="49">
        <v>521591</v>
      </c>
      <c r="D1222" s="49" t="s">
        <v>2258</v>
      </c>
      <c r="E1222" s="49" t="s">
        <v>2492</v>
      </c>
      <c r="F1222" s="49" t="s">
        <v>2493</v>
      </c>
      <c r="G1222" s="49" t="s">
        <v>22</v>
      </c>
      <c r="H1222" s="49" t="s">
        <v>2494</v>
      </c>
      <c r="I1222" s="49" t="s">
        <v>2495</v>
      </c>
      <c r="J1222" s="49" t="s">
        <v>25</v>
      </c>
      <c r="K1222" s="49" t="s">
        <v>2551</v>
      </c>
      <c r="L1222" s="49" t="s">
        <v>2552</v>
      </c>
    </row>
    <row r="1223" spans="1:12" x14ac:dyDescent="0.35">
      <c r="A1223" s="49" t="s">
        <v>37</v>
      </c>
      <c r="B1223" s="49">
        <v>55</v>
      </c>
      <c r="C1223" s="49">
        <v>521594</v>
      </c>
      <c r="D1223" s="49" t="s">
        <v>2060</v>
      </c>
      <c r="E1223" s="49" t="s">
        <v>3167</v>
      </c>
      <c r="F1223" s="49" t="s">
        <v>3168</v>
      </c>
      <c r="G1223" s="49" t="s">
        <v>37</v>
      </c>
      <c r="H1223" s="49" t="s">
        <v>3167</v>
      </c>
      <c r="I1223" s="49" t="s">
        <v>3168</v>
      </c>
    </row>
    <row r="1224" spans="1:12" x14ac:dyDescent="0.35">
      <c r="A1224" s="49" t="s">
        <v>21</v>
      </c>
      <c r="B1224" s="49" t="s">
        <v>1678</v>
      </c>
      <c r="C1224" s="49">
        <v>521596</v>
      </c>
      <c r="D1224" s="49" t="s">
        <v>1973</v>
      </c>
      <c r="E1224" s="49" t="s">
        <v>2024</v>
      </c>
      <c r="F1224" s="49" t="s">
        <v>2025</v>
      </c>
      <c r="G1224" s="49" t="s">
        <v>21</v>
      </c>
      <c r="H1224" s="49" t="s">
        <v>2024</v>
      </c>
      <c r="I1224" s="49" t="s">
        <v>2025</v>
      </c>
    </row>
    <row r="1225" spans="1:12" x14ac:dyDescent="0.35">
      <c r="A1225" s="49" t="s">
        <v>9</v>
      </c>
      <c r="B1225" s="49" t="s">
        <v>301</v>
      </c>
      <c r="C1225" s="49">
        <v>521597</v>
      </c>
      <c r="D1225" s="49" t="s">
        <v>328</v>
      </c>
      <c r="E1225" s="49" t="s">
        <v>327</v>
      </c>
      <c r="F1225" s="49">
        <v>0</v>
      </c>
      <c r="G1225" s="49" t="s">
        <v>9</v>
      </c>
      <c r="H1225" s="49" t="s">
        <v>327</v>
      </c>
      <c r="I1225" s="49">
        <v>0</v>
      </c>
    </row>
    <row r="1226" spans="1:12" x14ac:dyDescent="0.35">
      <c r="A1226" s="49" t="s">
        <v>21</v>
      </c>
      <c r="B1226" s="49" t="s">
        <v>1957</v>
      </c>
      <c r="C1226" s="49">
        <v>521598</v>
      </c>
      <c r="D1226" s="49" t="s">
        <v>1959</v>
      </c>
      <c r="E1226" s="49" t="s">
        <v>1987</v>
      </c>
      <c r="F1226" s="49" t="s">
        <v>1988</v>
      </c>
      <c r="G1226" s="49" t="s">
        <v>21</v>
      </c>
      <c r="H1226" s="49" t="s">
        <v>1987</v>
      </c>
      <c r="I1226" s="49" t="s">
        <v>1988</v>
      </c>
    </row>
    <row r="1227" spans="1:12" x14ac:dyDescent="0.35">
      <c r="A1227" s="49" t="s">
        <v>12</v>
      </c>
      <c r="B1227" s="49" t="s">
        <v>677</v>
      </c>
      <c r="C1227" s="49">
        <v>521600</v>
      </c>
      <c r="D1227" s="49" t="s">
        <v>737</v>
      </c>
      <c r="E1227" s="49" t="s">
        <v>735</v>
      </c>
      <c r="F1227" s="49" t="s">
        <v>736</v>
      </c>
      <c r="G1227" s="49" t="s">
        <v>12</v>
      </c>
      <c r="H1227" s="49" t="s">
        <v>735</v>
      </c>
      <c r="I1227" s="49" t="s">
        <v>736</v>
      </c>
    </row>
    <row r="1228" spans="1:12" x14ac:dyDescent="0.35">
      <c r="A1228" s="49" t="s">
        <v>12</v>
      </c>
      <c r="B1228" s="49" t="s">
        <v>720</v>
      </c>
      <c r="C1228" s="49">
        <v>521602</v>
      </c>
      <c r="D1228" s="49" t="s">
        <v>723</v>
      </c>
      <c r="E1228" s="49" t="s">
        <v>721</v>
      </c>
      <c r="F1228" s="49" t="s">
        <v>722</v>
      </c>
      <c r="G1228" s="49" t="s">
        <v>12</v>
      </c>
      <c r="H1228" s="49" t="s">
        <v>721</v>
      </c>
      <c r="I1228" s="49" t="s">
        <v>722</v>
      </c>
    </row>
    <row r="1229" spans="1:12" x14ac:dyDescent="0.35">
      <c r="A1229" s="49" t="s">
        <v>9</v>
      </c>
      <c r="B1229" s="49" t="s">
        <v>301</v>
      </c>
      <c r="C1229" s="49">
        <v>521603</v>
      </c>
      <c r="D1229" s="49" t="s">
        <v>312</v>
      </c>
      <c r="E1229" s="49" t="s">
        <v>322</v>
      </c>
      <c r="F1229" s="49">
        <v>0</v>
      </c>
      <c r="G1229" s="49" t="s">
        <v>9</v>
      </c>
      <c r="H1229" s="49" t="s">
        <v>322</v>
      </c>
      <c r="I1229" s="49">
        <v>0</v>
      </c>
    </row>
    <row r="1230" spans="1:12" x14ac:dyDescent="0.35">
      <c r="A1230" s="49" t="s">
        <v>15</v>
      </c>
      <c r="B1230" s="49" t="s">
        <v>1100</v>
      </c>
      <c r="C1230" s="49">
        <v>521604</v>
      </c>
      <c r="D1230" s="49" t="s">
        <v>1103</v>
      </c>
      <c r="E1230" s="49" t="s">
        <v>1101</v>
      </c>
      <c r="F1230" s="49" t="s">
        <v>1102</v>
      </c>
      <c r="G1230" s="49" t="s">
        <v>15</v>
      </c>
      <c r="H1230" s="49" t="s">
        <v>1101</v>
      </c>
      <c r="I1230" s="49" t="s">
        <v>1102</v>
      </c>
    </row>
    <row r="1231" spans="1:12" x14ac:dyDescent="0.35">
      <c r="A1231" s="49" t="s">
        <v>16</v>
      </c>
      <c r="B1231" s="49" t="s">
        <v>1192</v>
      </c>
      <c r="C1231" s="49">
        <v>521607</v>
      </c>
      <c r="D1231" s="49" t="s">
        <v>1195</v>
      </c>
      <c r="E1231" s="49" t="s">
        <v>1193</v>
      </c>
      <c r="F1231" s="49" t="s">
        <v>1194</v>
      </c>
      <c r="G1231" s="49" t="s">
        <v>16</v>
      </c>
      <c r="H1231" s="49" t="s">
        <v>1193</v>
      </c>
      <c r="I1231" s="49" t="s">
        <v>1194</v>
      </c>
    </row>
    <row r="1232" spans="1:12" x14ac:dyDescent="0.35">
      <c r="A1232" s="49" t="s">
        <v>20</v>
      </c>
      <c r="B1232" s="49" t="s">
        <v>1778</v>
      </c>
      <c r="C1232" s="49">
        <v>521611</v>
      </c>
      <c r="D1232" s="49" t="s">
        <v>1803</v>
      </c>
      <c r="E1232" s="49" t="s">
        <v>1801</v>
      </c>
      <c r="F1232" s="49" t="s">
        <v>1802</v>
      </c>
      <c r="G1232" s="49" t="s">
        <v>20</v>
      </c>
      <c r="H1232" s="49" t="s">
        <v>1801</v>
      </c>
      <c r="I1232" s="49" t="s">
        <v>1802</v>
      </c>
    </row>
    <row r="1233" spans="1:9" x14ac:dyDescent="0.35">
      <c r="A1233" s="49" t="s">
        <v>21</v>
      </c>
      <c r="B1233" s="49">
        <v>68</v>
      </c>
      <c r="C1233" s="49">
        <v>521612</v>
      </c>
      <c r="D1233" s="49" t="s">
        <v>508</v>
      </c>
      <c r="E1233" s="49" t="s">
        <v>2019</v>
      </c>
      <c r="F1233" s="49" t="s">
        <v>2020</v>
      </c>
      <c r="G1233" s="49" t="s">
        <v>21</v>
      </c>
      <c r="H1233" s="49" t="s">
        <v>2019</v>
      </c>
      <c r="I1233" s="49" t="s">
        <v>2020</v>
      </c>
    </row>
    <row r="1234" spans="1:9" x14ac:dyDescent="0.35">
      <c r="A1234" s="49" t="s">
        <v>21</v>
      </c>
      <c r="B1234" s="49" t="s">
        <v>2007</v>
      </c>
      <c r="C1234" s="49">
        <v>521614</v>
      </c>
      <c r="D1234" s="49" t="s">
        <v>2018</v>
      </c>
      <c r="E1234" s="49" t="s">
        <v>2016</v>
      </c>
      <c r="F1234" s="49" t="s">
        <v>2017</v>
      </c>
      <c r="G1234" s="49" t="s">
        <v>21</v>
      </c>
      <c r="H1234" s="49" t="s">
        <v>2016</v>
      </c>
      <c r="I1234" s="49" t="s">
        <v>2017</v>
      </c>
    </row>
    <row r="1235" spans="1:9" x14ac:dyDescent="0.35">
      <c r="A1235" s="49" t="s">
        <v>21</v>
      </c>
      <c r="B1235" s="49" t="s">
        <v>2012</v>
      </c>
      <c r="C1235" s="49">
        <v>521616</v>
      </c>
      <c r="D1235" s="49" t="s">
        <v>2015</v>
      </c>
      <c r="E1235" s="49" t="s">
        <v>2013</v>
      </c>
      <c r="F1235" s="49" t="s">
        <v>2014</v>
      </c>
      <c r="G1235" s="49" t="s">
        <v>21</v>
      </c>
      <c r="H1235" s="49" t="s">
        <v>2013</v>
      </c>
      <c r="I1235" s="49" t="s">
        <v>2014</v>
      </c>
    </row>
    <row r="1236" spans="1:9" x14ac:dyDescent="0.35">
      <c r="A1236" s="49" t="s">
        <v>8</v>
      </c>
      <c r="B1236" s="49" t="s">
        <v>207</v>
      </c>
      <c r="C1236" s="49">
        <v>521617</v>
      </c>
      <c r="D1236" s="49" t="s">
        <v>142</v>
      </c>
      <c r="E1236" s="49">
        <v>13</v>
      </c>
      <c r="F1236" s="49">
        <v>0</v>
      </c>
      <c r="G1236" s="49" t="s">
        <v>8</v>
      </c>
      <c r="H1236" s="49">
        <v>13</v>
      </c>
      <c r="I1236" s="49">
        <v>0</v>
      </c>
    </row>
    <row r="1237" spans="1:9" x14ac:dyDescent="0.35">
      <c r="A1237" s="49" t="s">
        <v>12</v>
      </c>
      <c r="B1237" s="49" t="s">
        <v>677</v>
      </c>
      <c r="C1237" s="49">
        <v>521618</v>
      </c>
      <c r="D1237" s="49" t="s">
        <v>729</v>
      </c>
      <c r="E1237" s="49" t="s">
        <v>732</v>
      </c>
      <c r="F1237" s="49">
        <v>0</v>
      </c>
      <c r="G1237" s="49" t="s">
        <v>12</v>
      </c>
      <c r="H1237" s="49" t="s">
        <v>732</v>
      </c>
      <c r="I1237" s="49">
        <v>0</v>
      </c>
    </row>
    <row r="1238" spans="1:9" x14ac:dyDescent="0.35">
      <c r="A1238" s="49" t="s">
        <v>31</v>
      </c>
      <c r="B1238" s="49" t="s">
        <v>2810</v>
      </c>
      <c r="C1238" s="49">
        <v>521620</v>
      </c>
      <c r="D1238" s="49" t="s">
        <v>610</v>
      </c>
      <c r="E1238" s="49" t="s">
        <v>2811</v>
      </c>
      <c r="F1238" s="49" t="s">
        <v>2812</v>
      </c>
      <c r="G1238" s="49" t="s">
        <v>31</v>
      </c>
      <c r="H1238" s="49" t="s">
        <v>2811</v>
      </c>
      <c r="I1238" s="49" t="s">
        <v>2812</v>
      </c>
    </row>
    <row r="1239" spans="1:9" x14ac:dyDescent="0.35">
      <c r="A1239" s="49" t="s">
        <v>10</v>
      </c>
      <c r="B1239" s="49" t="s">
        <v>395</v>
      </c>
      <c r="C1239" s="49">
        <v>521621</v>
      </c>
      <c r="D1239" s="49" t="s">
        <v>428</v>
      </c>
      <c r="E1239" s="49" t="s">
        <v>426</v>
      </c>
      <c r="F1239" s="49" t="s">
        <v>427</v>
      </c>
      <c r="G1239" s="49" t="s">
        <v>10</v>
      </c>
      <c r="H1239" s="49" t="s">
        <v>426</v>
      </c>
      <c r="I1239" s="49" t="s">
        <v>427</v>
      </c>
    </row>
    <row r="1240" spans="1:9" x14ac:dyDescent="0.35">
      <c r="A1240" s="49" t="s">
        <v>37</v>
      </c>
      <c r="B1240" s="49">
        <v>53</v>
      </c>
      <c r="C1240" s="49">
        <v>521622</v>
      </c>
      <c r="D1240" s="49" t="s">
        <v>3107</v>
      </c>
      <c r="E1240" s="49" t="s">
        <v>3106</v>
      </c>
      <c r="F1240" s="49">
        <v>0</v>
      </c>
      <c r="G1240" s="49" t="s">
        <v>37</v>
      </c>
      <c r="H1240" s="49" t="s">
        <v>3106</v>
      </c>
      <c r="I1240" s="49">
        <v>0</v>
      </c>
    </row>
    <row r="1241" spans="1:9" x14ac:dyDescent="0.35">
      <c r="A1241" s="49" t="s">
        <v>12</v>
      </c>
      <c r="B1241" s="49">
        <v>76</v>
      </c>
      <c r="C1241" s="49">
        <v>521623</v>
      </c>
      <c r="D1241" s="49" t="s">
        <v>688</v>
      </c>
      <c r="E1241" s="49" t="s">
        <v>717</v>
      </c>
      <c r="F1241" s="49">
        <v>0</v>
      </c>
      <c r="G1241" s="49" t="s">
        <v>12</v>
      </c>
      <c r="H1241" s="49" t="s">
        <v>717</v>
      </c>
      <c r="I1241" s="49">
        <v>0</v>
      </c>
    </row>
    <row r="1242" spans="1:9" x14ac:dyDescent="0.35">
      <c r="A1242" s="49" t="s">
        <v>10</v>
      </c>
      <c r="B1242" s="49" t="s">
        <v>355</v>
      </c>
      <c r="C1242" s="49">
        <v>521624</v>
      </c>
      <c r="D1242" s="49" t="s">
        <v>425</v>
      </c>
      <c r="E1242" s="49">
        <v>10</v>
      </c>
      <c r="F1242" s="49" t="s">
        <v>424</v>
      </c>
      <c r="G1242" s="49" t="s">
        <v>10</v>
      </c>
      <c r="H1242" s="49">
        <v>10</v>
      </c>
      <c r="I1242" s="49" t="s">
        <v>424</v>
      </c>
    </row>
    <row r="1243" spans="1:9" x14ac:dyDescent="0.35">
      <c r="A1243" s="49" t="s">
        <v>15</v>
      </c>
      <c r="B1243" s="49" t="s">
        <v>1079</v>
      </c>
      <c r="C1243" s="49">
        <v>521625</v>
      </c>
      <c r="D1243" s="49" t="s">
        <v>1096</v>
      </c>
      <c r="E1243" s="49" t="s">
        <v>1095</v>
      </c>
      <c r="F1243" s="49">
        <v>0</v>
      </c>
      <c r="G1243" s="49" t="s">
        <v>15</v>
      </c>
      <c r="H1243" s="49" t="s">
        <v>1095</v>
      </c>
      <c r="I1243" s="49">
        <v>0</v>
      </c>
    </row>
    <row r="1244" spans="1:9" x14ac:dyDescent="0.35">
      <c r="A1244" s="49" t="s">
        <v>19</v>
      </c>
      <c r="B1244" s="49" t="s">
        <v>1582</v>
      </c>
      <c r="C1244" s="49">
        <v>521626</v>
      </c>
      <c r="D1244" s="49" t="s">
        <v>1591</v>
      </c>
      <c r="E1244" s="49" t="s">
        <v>1589</v>
      </c>
      <c r="F1244" s="49" t="s">
        <v>1590</v>
      </c>
      <c r="G1244" s="49" t="s">
        <v>19</v>
      </c>
      <c r="H1244" s="49" t="s">
        <v>1589</v>
      </c>
      <c r="I1244" s="49" t="s">
        <v>1590</v>
      </c>
    </row>
    <row r="1245" spans="1:9" x14ac:dyDescent="0.35">
      <c r="A1245" s="49" t="s">
        <v>41</v>
      </c>
      <c r="B1245" s="49" t="s">
        <v>3605</v>
      </c>
      <c r="C1245" s="49">
        <v>521627</v>
      </c>
      <c r="D1245" s="49" t="s">
        <v>3613</v>
      </c>
      <c r="E1245" s="49" t="s">
        <v>3617</v>
      </c>
      <c r="F1245" s="49" t="s">
        <v>3618</v>
      </c>
      <c r="G1245" s="49" t="s">
        <v>41</v>
      </c>
      <c r="H1245" s="49" t="s">
        <v>3617</v>
      </c>
      <c r="I1245" s="49" t="s">
        <v>3618</v>
      </c>
    </row>
    <row r="1246" spans="1:9" x14ac:dyDescent="0.35">
      <c r="A1246" s="49" t="s">
        <v>23</v>
      </c>
      <c r="B1246" s="49" t="s">
        <v>2317</v>
      </c>
      <c r="C1246" s="49">
        <v>521628</v>
      </c>
      <c r="D1246" s="49" t="s">
        <v>2332</v>
      </c>
      <c r="E1246" s="49" t="s">
        <v>2330</v>
      </c>
      <c r="F1246" s="49" t="s">
        <v>2331</v>
      </c>
      <c r="G1246" s="49" t="s">
        <v>23</v>
      </c>
      <c r="H1246" s="49" t="s">
        <v>2330</v>
      </c>
      <c r="I1246" s="49" t="s">
        <v>2331</v>
      </c>
    </row>
    <row r="1247" spans="1:9" x14ac:dyDescent="0.35">
      <c r="A1247" s="49" t="s">
        <v>20</v>
      </c>
      <c r="B1247" s="49" t="s">
        <v>1771</v>
      </c>
      <c r="C1247" s="49">
        <v>521629</v>
      </c>
      <c r="D1247" s="49" t="s">
        <v>1797</v>
      </c>
      <c r="E1247" s="49" t="s">
        <v>1795</v>
      </c>
      <c r="F1247" s="49" t="s">
        <v>1796</v>
      </c>
      <c r="G1247" s="49" t="s">
        <v>20</v>
      </c>
      <c r="H1247" s="49" t="s">
        <v>1795</v>
      </c>
      <c r="I1247" s="49" t="s">
        <v>1796</v>
      </c>
    </row>
    <row r="1248" spans="1:9" x14ac:dyDescent="0.35">
      <c r="A1248" s="49" t="s">
        <v>20</v>
      </c>
      <c r="B1248" s="49" t="s">
        <v>1771</v>
      </c>
      <c r="C1248" s="49">
        <v>521630</v>
      </c>
      <c r="D1248" s="49" t="s">
        <v>1789</v>
      </c>
      <c r="E1248" s="49" t="s">
        <v>1787</v>
      </c>
      <c r="F1248" s="49" t="s">
        <v>1788</v>
      </c>
      <c r="G1248" s="49" t="s">
        <v>20</v>
      </c>
      <c r="H1248" s="49" t="s">
        <v>1787</v>
      </c>
      <c r="I1248" s="49" t="s">
        <v>1788</v>
      </c>
    </row>
    <row r="1249" spans="1:12" x14ac:dyDescent="0.35">
      <c r="A1249" s="49" t="s">
        <v>12</v>
      </c>
      <c r="B1249" s="49">
        <v>73</v>
      </c>
      <c r="C1249" s="49">
        <v>521632</v>
      </c>
      <c r="D1249" s="49" t="s">
        <v>729</v>
      </c>
      <c r="E1249" s="49" t="s">
        <v>727</v>
      </c>
      <c r="F1249" s="49" t="s">
        <v>728</v>
      </c>
      <c r="G1249" s="49" t="s">
        <v>12</v>
      </c>
      <c r="H1249" s="49" t="s">
        <v>727</v>
      </c>
      <c r="I1249" s="49" t="s">
        <v>728</v>
      </c>
    </row>
    <row r="1250" spans="1:12" x14ac:dyDescent="0.35">
      <c r="A1250" s="49" t="s">
        <v>11</v>
      </c>
      <c r="B1250" s="49" t="s">
        <v>583</v>
      </c>
      <c r="C1250" s="49">
        <v>521633</v>
      </c>
      <c r="D1250" s="49" t="s">
        <v>601</v>
      </c>
      <c r="E1250" s="49">
        <v>96</v>
      </c>
      <c r="F1250" s="49">
        <v>0</v>
      </c>
      <c r="G1250" s="49" t="s">
        <v>11</v>
      </c>
      <c r="H1250" s="49">
        <v>96</v>
      </c>
      <c r="I1250" s="49">
        <v>0</v>
      </c>
    </row>
    <row r="1251" spans="1:12" x14ac:dyDescent="0.35">
      <c r="A1251" s="49" t="s">
        <v>40</v>
      </c>
      <c r="B1251" s="49">
        <v>5</v>
      </c>
      <c r="C1251" s="49">
        <v>521634</v>
      </c>
      <c r="D1251" s="49" t="s">
        <v>601</v>
      </c>
      <c r="E1251" s="49" t="s">
        <v>3384</v>
      </c>
      <c r="F1251" s="49" t="s">
        <v>3385</v>
      </c>
      <c r="G1251" s="49" t="s">
        <v>26</v>
      </c>
      <c r="H1251" s="49" t="s">
        <v>3386</v>
      </c>
      <c r="I1251" s="49" t="s">
        <v>3387</v>
      </c>
      <c r="J1251" s="49" t="s">
        <v>40</v>
      </c>
      <c r="K1251" s="49" t="s">
        <v>3292</v>
      </c>
      <c r="L1251" s="49" t="s">
        <v>3566</v>
      </c>
    </row>
    <row r="1252" spans="1:12" x14ac:dyDescent="0.35">
      <c r="A1252" s="49" t="s">
        <v>42</v>
      </c>
      <c r="B1252" s="49" t="s">
        <v>3653</v>
      </c>
      <c r="C1252" s="49">
        <v>521635</v>
      </c>
      <c r="D1252" s="49" t="s">
        <v>3691</v>
      </c>
      <c r="E1252" s="49" t="s">
        <v>3690</v>
      </c>
      <c r="F1252" s="49">
        <v>0</v>
      </c>
      <c r="G1252" s="49" t="s">
        <v>42</v>
      </c>
      <c r="H1252" s="49" t="s">
        <v>3690</v>
      </c>
      <c r="I1252" s="49">
        <v>0</v>
      </c>
    </row>
    <row r="1253" spans="1:12" x14ac:dyDescent="0.35">
      <c r="A1253" s="49" t="s">
        <v>23</v>
      </c>
      <c r="B1253" s="49" t="s">
        <v>2324</v>
      </c>
      <c r="C1253" s="49">
        <v>521636</v>
      </c>
      <c r="D1253" s="49" t="s">
        <v>2329</v>
      </c>
      <c r="E1253" s="49" t="s">
        <v>2327</v>
      </c>
      <c r="F1253" s="49" t="s">
        <v>2328</v>
      </c>
      <c r="G1253" s="49" t="s">
        <v>23</v>
      </c>
      <c r="H1253" s="49" t="s">
        <v>2327</v>
      </c>
      <c r="I1253" s="49" t="s">
        <v>2328</v>
      </c>
    </row>
    <row r="1254" spans="1:12" x14ac:dyDescent="0.35">
      <c r="A1254" s="49" t="s">
        <v>6</v>
      </c>
      <c r="B1254" s="49" t="s">
        <v>76</v>
      </c>
      <c r="C1254" s="49">
        <v>521637</v>
      </c>
      <c r="D1254" s="49" t="s">
        <v>79</v>
      </c>
      <c r="E1254" s="49" t="s">
        <v>77</v>
      </c>
      <c r="F1254" s="49" t="s">
        <v>78</v>
      </c>
      <c r="G1254" s="49" t="s">
        <v>6</v>
      </c>
      <c r="H1254" s="49" t="s">
        <v>77</v>
      </c>
      <c r="I1254" s="49" t="s">
        <v>78</v>
      </c>
    </row>
    <row r="1255" spans="1:12" x14ac:dyDescent="0.35">
      <c r="A1255" s="49" t="s">
        <v>42</v>
      </c>
      <c r="B1255" s="49" t="s">
        <v>3653</v>
      </c>
      <c r="C1255" s="49">
        <v>521638</v>
      </c>
      <c r="D1255" s="49" t="s">
        <v>3669</v>
      </c>
      <c r="E1255" s="49" t="s">
        <v>3668</v>
      </c>
      <c r="F1255" s="49">
        <v>0</v>
      </c>
      <c r="G1255" s="49" t="s">
        <v>42</v>
      </c>
      <c r="H1255" s="49" t="s">
        <v>3668</v>
      </c>
      <c r="I1255" s="49">
        <v>0</v>
      </c>
    </row>
    <row r="1256" spans="1:12" x14ac:dyDescent="0.35">
      <c r="A1256" s="49" t="s">
        <v>9</v>
      </c>
      <c r="B1256" s="49" t="s">
        <v>295</v>
      </c>
      <c r="C1256" s="49">
        <v>521639</v>
      </c>
      <c r="D1256" s="49" t="s">
        <v>321</v>
      </c>
      <c r="E1256" s="49" t="s">
        <v>319</v>
      </c>
      <c r="F1256" s="49" t="s">
        <v>320</v>
      </c>
      <c r="G1256" s="49" t="s">
        <v>9</v>
      </c>
      <c r="H1256" s="49" t="s">
        <v>319</v>
      </c>
      <c r="I1256" s="49" t="s">
        <v>320</v>
      </c>
    </row>
    <row r="1257" spans="1:12" x14ac:dyDescent="0.35">
      <c r="A1257" s="49" t="s">
        <v>9</v>
      </c>
      <c r="B1257" s="49" t="s">
        <v>295</v>
      </c>
      <c r="C1257" s="49">
        <v>521640</v>
      </c>
      <c r="D1257" s="49" t="s">
        <v>316</v>
      </c>
      <c r="E1257" s="49" t="s">
        <v>325</v>
      </c>
      <c r="F1257" s="49" t="s">
        <v>326</v>
      </c>
      <c r="G1257" s="49" t="s">
        <v>9</v>
      </c>
      <c r="H1257" s="49" t="s">
        <v>325</v>
      </c>
      <c r="I1257" s="49" t="s">
        <v>326</v>
      </c>
    </row>
    <row r="1258" spans="1:12" x14ac:dyDescent="0.35">
      <c r="A1258" s="49" t="s">
        <v>12</v>
      </c>
      <c r="B1258" s="49">
        <v>77</v>
      </c>
      <c r="C1258" s="49">
        <v>521641</v>
      </c>
      <c r="D1258" s="49" t="s">
        <v>726</v>
      </c>
      <c r="E1258" s="49" t="s">
        <v>724</v>
      </c>
      <c r="F1258" s="49" t="s">
        <v>725</v>
      </c>
      <c r="G1258" s="49" t="s">
        <v>12</v>
      </c>
      <c r="H1258" s="49" t="s">
        <v>724</v>
      </c>
      <c r="I1258" s="49" t="s">
        <v>725</v>
      </c>
    </row>
    <row r="1259" spans="1:12" x14ac:dyDescent="0.35">
      <c r="A1259" s="49" t="s">
        <v>40</v>
      </c>
      <c r="B1259" s="49" t="s">
        <v>3417</v>
      </c>
      <c r="C1259" s="49">
        <v>521643</v>
      </c>
      <c r="D1259" s="49" t="s">
        <v>3419</v>
      </c>
      <c r="E1259" s="49">
        <v>0</v>
      </c>
      <c r="F1259" s="49" t="s">
        <v>3418</v>
      </c>
      <c r="G1259" s="49" t="s">
        <v>40</v>
      </c>
      <c r="H1259" s="49">
        <v>0</v>
      </c>
      <c r="I1259" s="49" t="s">
        <v>3418</v>
      </c>
    </row>
    <row r="1260" spans="1:12" x14ac:dyDescent="0.35">
      <c r="A1260" s="49" t="s">
        <v>12</v>
      </c>
      <c r="B1260" s="49">
        <v>76</v>
      </c>
      <c r="C1260" s="49">
        <v>521644</v>
      </c>
      <c r="D1260" s="49" t="s">
        <v>121</v>
      </c>
      <c r="E1260" s="49" t="s">
        <v>712</v>
      </c>
      <c r="F1260" s="49">
        <v>0</v>
      </c>
      <c r="G1260" s="49" t="s">
        <v>12</v>
      </c>
      <c r="H1260" s="49" t="s">
        <v>712</v>
      </c>
      <c r="I1260" s="49">
        <v>0</v>
      </c>
    </row>
    <row r="1261" spans="1:12" x14ac:dyDescent="0.35">
      <c r="A1261" s="49" t="s">
        <v>32</v>
      </c>
      <c r="B1261" s="49" t="s">
        <v>2853</v>
      </c>
      <c r="C1261" s="49">
        <v>521647</v>
      </c>
      <c r="D1261" s="49" t="s">
        <v>2857</v>
      </c>
      <c r="E1261" s="49" t="s">
        <v>2856</v>
      </c>
      <c r="F1261" s="49">
        <v>0</v>
      </c>
      <c r="G1261" s="49" t="s">
        <v>32</v>
      </c>
      <c r="H1261" s="49" t="s">
        <v>2856</v>
      </c>
      <c r="I1261" s="49">
        <v>0</v>
      </c>
    </row>
    <row r="1262" spans="1:12" x14ac:dyDescent="0.35">
      <c r="A1262" s="49" t="s">
        <v>18</v>
      </c>
      <c r="B1262" s="49" t="s">
        <v>1460</v>
      </c>
      <c r="C1262" s="49">
        <v>521648</v>
      </c>
      <c r="D1262" s="49" t="s">
        <v>1081</v>
      </c>
      <c r="E1262" s="49" t="s">
        <v>1537</v>
      </c>
      <c r="F1262" s="49" t="s">
        <v>1538</v>
      </c>
      <c r="G1262" s="49" t="s">
        <v>18</v>
      </c>
      <c r="H1262" s="49" t="s">
        <v>1539</v>
      </c>
      <c r="I1262" s="49" t="s">
        <v>1540</v>
      </c>
      <c r="J1262" s="49" t="s">
        <v>41</v>
      </c>
      <c r="K1262" s="49" t="s">
        <v>1592</v>
      </c>
      <c r="L1262" s="49" t="s">
        <v>1593</v>
      </c>
    </row>
    <row r="1263" spans="1:12" x14ac:dyDescent="0.35">
      <c r="A1263" s="49" t="s">
        <v>18</v>
      </c>
      <c r="B1263" s="49" t="s">
        <v>1471</v>
      </c>
      <c r="C1263" s="49">
        <v>521649</v>
      </c>
      <c r="D1263" s="49" t="s">
        <v>1536</v>
      </c>
      <c r="E1263" s="49" t="s">
        <v>1534</v>
      </c>
      <c r="F1263" s="49" t="s">
        <v>1535</v>
      </c>
      <c r="G1263" s="49" t="s">
        <v>18</v>
      </c>
      <c r="H1263" s="49" t="s">
        <v>1534</v>
      </c>
      <c r="I1263" s="49" t="s">
        <v>1535</v>
      </c>
    </row>
    <row r="1264" spans="1:12" x14ac:dyDescent="0.35">
      <c r="A1264" s="49" t="s">
        <v>18</v>
      </c>
      <c r="B1264" s="49" t="s">
        <v>1471</v>
      </c>
      <c r="C1264" s="49">
        <v>521650</v>
      </c>
      <c r="D1264" s="49" t="s">
        <v>1081</v>
      </c>
      <c r="E1264" s="49" t="s">
        <v>1527</v>
      </c>
      <c r="F1264" s="49" t="s">
        <v>1528</v>
      </c>
      <c r="G1264" s="49" t="s">
        <v>18</v>
      </c>
      <c r="H1264" s="49" t="s">
        <v>1527</v>
      </c>
      <c r="I1264" s="49" t="s">
        <v>1528</v>
      </c>
    </row>
    <row r="1265" spans="1:15" x14ac:dyDescent="0.35">
      <c r="A1265" s="49" t="s">
        <v>18</v>
      </c>
      <c r="B1265" s="49" t="s">
        <v>1471</v>
      </c>
      <c r="C1265" s="49">
        <v>521651</v>
      </c>
      <c r="D1265" s="49" t="s">
        <v>1177</v>
      </c>
      <c r="E1265" s="49" t="s">
        <v>1525</v>
      </c>
      <c r="F1265" s="49" t="s">
        <v>1526</v>
      </c>
      <c r="G1265" s="49" t="s">
        <v>18</v>
      </c>
      <c r="H1265" s="49" t="s">
        <v>1525</v>
      </c>
      <c r="I1265" s="49" t="s">
        <v>1526</v>
      </c>
    </row>
    <row r="1266" spans="1:15" x14ac:dyDescent="0.35">
      <c r="A1266" s="49" t="s">
        <v>18</v>
      </c>
      <c r="B1266" s="49" t="s">
        <v>1475</v>
      </c>
      <c r="C1266" s="49">
        <v>521653</v>
      </c>
      <c r="D1266" s="49" t="s">
        <v>613</v>
      </c>
      <c r="E1266" s="49" t="s">
        <v>1511</v>
      </c>
      <c r="F1266" s="49" t="s">
        <v>1512</v>
      </c>
      <c r="G1266" s="49" t="s">
        <v>18</v>
      </c>
      <c r="H1266" s="49" t="s">
        <v>1511</v>
      </c>
      <c r="I1266" s="49" t="s">
        <v>1512</v>
      </c>
    </row>
    <row r="1267" spans="1:15" x14ac:dyDescent="0.35">
      <c r="A1267" s="49" t="s">
        <v>18</v>
      </c>
      <c r="B1267" s="49" t="s">
        <v>1475</v>
      </c>
      <c r="C1267" s="49">
        <v>521655</v>
      </c>
      <c r="D1267" s="49" t="s">
        <v>1510</v>
      </c>
      <c r="E1267" s="49" t="s">
        <v>1508</v>
      </c>
      <c r="F1267" s="49" t="s">
        <v>1509</v>
      </c>
      <c r="G1267" s="49" t="s">
        <v>18</v>
      </c>
      <c r="H1267" s="49" t="s">
        <v>1508</v>
      </c>
      <c r="I1267" s="49" t="s">
        <v>1509</v>
      </c>
    </row>
    <row r="1268" spans="1:15" x14ac:dyDescent="0.35">
      <c r="A1268" s="49" t="s">
        <v>18</v>
      </c>
      <c r="B1268" s="49" t="s">
        <v>1464</v>
      </c>
      <c r="C1268" s="49">
        <v>521656</v>
      </c>
      <c r="D1268" s="49" t="s">
        <v>1495</v>
      </c>
      <c r="E1268" s="49" t="s">
        <v>1507</v>
      </c>
      <c r="F1268" s="49">
        <v>0</v>
      </c>
      <c r="G1268" s="49" t="s">
        <v>18</v>
      </c>
      <c r="H1268" s="49" t="s">
        <v>1507</v>
      </c>
      <c r="I1268" s="49">
        <v>0</v>
      </c>
    </row>
    <row r="1269" spans="1:15" x14ac:dyDescent="0.35">
      <c r="A1269" s="49" t="s">
        <v>18</v>
      </c>
      <c r="B1269" s="49" t="s">
        <v>1475</v>
      </c>
      <c r="C1269" s="49">
        <v>521657</v>
      </c>
      <c r="D1269" s="49" t="s">
        <v>1483</v>
      </c>
      <c r="E1269" s="49" t="s">
        <v>1505</v>
      </c>
      <c r="F1269" s="49" t="s">
        <v>1506</v>
      </c>
      <c r="G1269" s="49" t="s">
        <v>18</v>
      </c>
      <c r="H1269" s="49" t="s">
        <v>1505</v>
      </c>
      <c r="I1269" s="49" t="s">
        <v>1506</v>
      </c>
    </row>
    <row r="1270" spans="1:15" x14ac:dyDescent="0.35">
      <c r="A1270" s="49" t="s">
        <v>18</v>
      </c>
      <c r="B1270" s="49" t="s">
        <v>1477</v>
      </c>
      <c r="C1270" s="49">
        <v>521658</v>
      </c>
      <c r="D1270" s="49" t="s">
        <v>1524</v>
      </c>
      <c r="E1270" s="49" t="s">
        <v>1522</v>
      </c>
      <c r="F1270" s="49" t="s">
        <v>1523</v>
      </c>
      <c r="G1270" s="49" t="s">
        <v>18</v>
      </c>
      <c r="H1270" s="49" t="s">
        <v>1522</v>
      </c>
      <c r="I1270" s="49" t="s">
        <v>1523</v>
      </c>
    </row>
    <row r="1271" spans="1:15" x14ac:dyDescent="0.35">
      <c r="A1271" s="49" t="s">
        <v>18</v>
      </c>
      <c r="B1271" s="49" t="s">
        <v>1471</v>
      </c>
      <c r="C1271" s="49">
        <v>521660</v>
      </c>
      <c r="D1271" s="49" t="s">
        <v>1501</v>
      </c>
      <c r="E1271" s="49" t="s">
        <v>1499</v>
      </c>
      <c r="F1271" s="49" t="s">
        <v>1500</v>
      </c>
      <c r="G1271" s="49" t="s">
        <v>18</v>
      </c>
      <c r="H1271" s="49" t="s">
        <v>1499</v>
      </c>
      <c r="I1271" s="49" t="s">
        <v>1500</v>
      </c>
    </row>
    <row r="1272" spans="1:15" x14ac:dyDescent="0.35">
      <c r="A1272" s="49" t="s">
        <v>36</v>
      </c>
      <c r="B1272" s="49">
        <v>37</v>
      </c>
      <c r="C1272" s="49">
        <v>521661</v>
      </c>
      <c r="D1272" s="49" t="s">
        <v>1550</v>
      </c>
      <c r="E1272" s="49" t="s">
        <v>3078</v>
      </c>
      <c r="F1272" s="49" t="s">
        <v>3079</v>
      </c>
      <c r="G1272" s="49" t="s">
        <v>36</v>
      </c>
      <c r="H1272" s="49" t="s">
        <v>3078</v>
      </c>
      <c r="I1272" s="49" t="s">
        <v>3079</v>
      </c>
    </row>
    <row r="1273" spans="1:15" x14ac:dyDescent="0.35">
      <c r="A1273" s="49" t="s">
        <v>18</v>
      </c>
      <c r="B1273" s="49" t="s">
        <v>1477</v>
      </c>
      <c r="C1273" s="49">
        <v>521662</v>
      </c>
      <c r="D1273" s="49" t="s">
        <v>1521</v>
      </c>
      <c r="E1273" s="49" t="s">
        <v>1362</v>
      </c>
      <c r="F1273" s="49">
        <v>0</v>
      </c>
      <c r="G1273" s="49" t="s">
        <v>18</v>
      </c>
      <c r="H1273" s="49" t="s">
        <v>1362</v>
      </c>
      <c r="I1273" s="49">
        <v>0</v>
      </c>
    </row>
    <row r="1274" spans="1:15" x14ac:dyDescent="0.35">
      <c r="A1274" s="49" t="s">
        <v>15</v>
      </c>
      <c r="B1274" s="49" t="s">
        <v>1079</v>
      </c>
      <c r="C1274" s="49">
        <v>521663</v>
      </c>
      <c r="D1274" s="49" t="s">
        <v>1084</v>
      </c>
      <c r="E1274" s="49" t="s">
        <v>434</v>
      </c>
      <c r="F1274" s="49" t="s">
        <v>1093</v>
      </c>
      <c r="G1274" s="49" t="s">
        <v>15</v>
      </c>
      <c r="H1274" s="49" t="s">
        <v>434</v>
      </c>
      <c r="I1274" s="49" t="s">
        <v>1094</v>
      </c>
      <c r="J1274" s="49" t="s">
        <v>18</v>
      </c>
      <c r="K1274" s="49">
        <v>0</v>
      </c>
      <c r="L1274" s="49" t="s">
        <v>1178</v>
      </c>
    </row>
    <row r="1275" spans="1:15" x14ac:dyDescent="0.35">
      <c r="A1275" s="49" t="s">
        <v>18</v>
      </c>
      <c r="B1275" s="49" t="s">
        <v>1464</v>
      </c>
      <c r="C1275" s="49">
        <v>521664</v>
      </c>
      <c r="D1275" s="49" t="s">
        <v>69</v>
      </c>
      <c r="E1275" s="49" t="s">
        <v>1496</v>
      </c>
      <c r="F1275" s="49">
        <v>0</v>
      </c>
      <c r="G1275" s="49" t="s">
        <v>18</v>
      </c>
      <c r="H1275" s="49" t="s">
        <v>1496</v>
      </c>
      <c r="I1275" s="49">
        <v>0</v>
      </c>
    </row>
    <row r="1276" spans="1:15" x14ac:dyDescent="0.35">
      <c r="A1276" s="49" t="s">
        <v>18</v>
      </c>
      <c r="B1276" s="49" t="s">
        <v>1464</v>
      </c>
      <c r="C1276" s="49">
        <v>521665</v>
      </c>
      <c r="D1276" s="49" t="s">
        <v>1495</v>
      </c>
      <c r="E1276" s="49" t="s">
        <v>1494</v>
      </c>
      <c r="F1276" s="49">
        <v>0</v>
      </c>
      <c r="G1276" s="49" t="s">
        <v>18</v>
      </c>
      <c r="H1276" s="49" t="s">
        <v>1494</v>
      </c>
      <c r="I1276" s="49">
        <v>0</v>
      </c>
    </row>
    <row r="1277" spans="1:15" x14ac:dyDescent="0.35">
      <c r="A1277" s="49" t="s">
        <v>18</v>
      </c>
      <c r="B1277" s="49" t="s">
        <v>1464</v>
      </c>
      <c r="C1277" s="49">
        <v>521666</v>
      </c>
      <c r="D1277" s="49" t="s">
        <v>1518</v>
      </c>
      <c r="E1277" s="49" t="s">
        <v>1516</v>
      </c>
      <c r="F1277" s="49" t="s">
        <v>1517</v>
      </c>
      <c r="G1277" s="49" t="s">
        <v>18</v>
      </c>
      <c r="H1277" s="49" t="s">
        <v>1519</v>
      </c>
      <c r="I1277" s="49" t="s">
        <v>1520</v>
      </c>
      <c r="J1277" s="49" t="s">
        <v>34</v>
      </c>
      <c r="K1277" s="49" t="s">
        <v>1575</v>
      </c>
      <c r="L1277" s="49" t="s">
        <v>1576</v>
      </c>
      <c r="M1277" s="49" t="s">
        <v>36</v>
      </c>
      <c r="N1277" s="49" t="s">
        <v>1587</v>
      </c>
      <c r="O1277" s="49" t="s">
        <v>1588</v>
      </c>
    </row>
    <row r="1278" spans="1:15" x14ac:dyDescent="0.35">
      <c r="A1278" s="49" t="s">
        <v>18</v>
      </c>
      <c r="B1278" s="49" t="s">
        <v>1475</v>
      </c>
      <c r="C1278" s="49">
        <v>521669</v>
      </c>
      <c r="D1278" s="49" t="s">
        <v>1491</v>
      </c>
      <c r="E1278" s="49" t="s">
        <v>1490</v>
      </c>
      <c r="F1278" s="49" t="s">
        <v>55</v>
      </c>
      <c r="G1278" s="49" t="s">
        <v>18</v>
      </c>
      <c r="H1278" s="49" t="s">
        <v>1490</v>
      </c>
      <c r="I1278" s="49" t="s">
        <v>55</v>
      </c>
    </row>
    <row r="1279" spans="1:15" x14ac:dyDescent="0.35">
      <c r="A1279" s="49" t="s">
        <v>18</v>
      </c>
      <c r="B1279" s="49" t="s">
        <v>1477</v>
      </c>
      <c r="C1279" s="49">
        <v>521670</v>
      </c>
      <c r="D1279" s="49" t="s">
        <v>1489</v>
      </c>
      <c r="E1279" s="49" t="s">
        <v>1487</v>
      </c>
      <c r="F1279" s="49" t="s">
        <v>1488</v>
      </c>
      <c r="G1279" s="49" t="s">
        <v>18</v>
      </c>
      <c r="H1279" s="49" t="s">
        <v>1487</v>
      </c>
      <c r="I1279" s="49" t="s">
        <v>1488</v>
      </c>
    </row>
    <row r="1280" spans="1:15" x14ac:dyDescent="0.35">
      <c r="A1280" s="49" t="s">
        <v>18</v>
      </c>
      <c r="B1280" s="49" t="s">
        <v>1475</v>
      </c>
      <c r="C1280" s="49">
        <v>521671</v>
      </c>
      <c r="D1280" s="49" t="s">
        <v>1486</v>
      </c>
      <c r="E1280" s="49" t="s">
        <v>1484</v>
      </c>
      <c r="F1280" s="49" t="s">
        <v>1485</v>
      </c>
      <c r="G1280" s="49" t="s">
        <v>18</v>
      </c>
      <c r="H1280" s="49" t="s">
        <v>1484</v>
      </c>
      <c r="I1280" s="49" t="s">
        <v>1485</v>
      </c>
    </row>
    <row r="1281" spans="1:12" x14ac:dyDescent="0.35">
      <c r="A1281" s="49" t="s">
        <v>32</v>
      </c>
      <c r="B1281" s="49" t="s">
        <v>2853</v>
      </c>
      <c r="C1281" s="49">
        <v>521673</v>
      </c>
      <c r="D1281" s="49" t="s">
        <v>2855</v>
      </c>
      <c r="E1281" s="49" t="s">
        <v>2854</v>
      </c>
      <c r="F1281" s="49">
        <v>0</v>
      </c>
      <c r="G1281" s="49" t="s">
        <v>32</v>
      </c>
      <c r="H1281" s="49" t="s">
        <v>2854</v>
      </c>
      <c r="I1281" s="49">
        <v>0</v>
      </c>
    </row>
    <row r="1282" spans="1:12" x14ac:dyDescent="0.35">
      <c r="A1282" s="49" t="s">
        <v>18</v>
      </c>
      <c r="B1282" s="49" t="s">
        <v>1477</v>
      </c>
      <c r="C1282" s="49">
        <v>521674</v>
      </c>
      <c r="D1282" s="49" t="s">
        <v>1515</v>
      </c>
      <c r="E1282" s="49" t="s">
        <v>1513</v>
      </c>
      <c r="F1282" s="49" t="s">
        <v>1514</v>
      </c>
      <c r="G1282" s="49" t="s">
        <v>18</v>
      </c>
      <c r="H1282" s="49" t="s">
        <v>1513</v>
      </c>
      <c r="I1282" s="49" t="s">
        <v>1514</v>
      </c>
    </row>
    <row r="1283" spans="1:12" x14ac:dyDescent="0.35">
      <c r="A1283" s="49" t="s">
        <v>18</v>
      </c>
      <c r="B1283" s="49" t="s">
        <v>1464</v>
      </c>
      <c r="C1283" s="49">
        <v>521676</v>
      </c>
      <c r="D1283" s="49" t="s">
        <v>1470</v>
      </c>
      <c r="E1283" s="49" t="s">
        <v>1502</v>
      </c>
      <c r="F1283" s="49" t="s">
        <v>1503</v>
      </c>
      <c r="G1283" s="49" t="s">
        <v>18</v>
      </c>
      <c r="H1283" s="49" t="s">
        <v>1502</v>
      </c>
      <c r="I1283" s="49" t="s">
        <v>1504</v>
      </c>
      <c r="J1283" s="49" t="s">
        <v>34</v>
      </c>
      <c r="K1283" s="49">
        <v>0</v>
      </c>
      <c r="L1283" s="49" t="s">
        <v>1574</v>
      </c>
    </row>
    <row r="1284" spans="1:12" x14ac:dyDescent="0.35">
      <c r="A1284" s="49" t="s">
        <v>18</v>
      </c>
      <c r="B1284" s="49" t="s">
        <v>1477</v>
      </c>
      <c r="C1284" s="49">
        <v>521677</v>
      </c>
      <c r="D1284" s="49" t="s">
        <v>1480</v>
      </c>
      <c r="E1284" s="49" t="s">
        <v>1478</v>
      </c>
      <c r="F1284" s="49" t="s">
        <v>1479</v>
      </c>
      <c r="G1284" s="49" t="s">
        <v>18</v>
      </c>
      <c r="H1284" s="49" t="s">
        <v>1478</v>
      </c>
      <c r="I1284" s="49" t="s">
        <v>1479</v>
      </c>
    </row>
    <row r="1285" spans="1:12" x14ac:dyDescent="0.35">
      <c r="A1285" s="49" t="s">
        <v>18</v>
      </c>
      <c r="B1285" s="49" t="s">
        <v>1464</v>
      </c>
      <c r="C1285" s="49">
        <v>521679</v>
      </c>
      <c r="D1285" s="49" t="s">
        <v>1498</v>
      </c>
      <c r="E1285" s="49" t="s">
        <v>1497</v>
      </c>
      <c r="F1285" s="49">
        <v>0</v>
      </c>
      <c r="G1285" s="49" t="s">
        <v>18</v>
      </c>
      <c r="H1285" s="49" t="s">
        <v>1497</v>
      </c>
      <c r="I1285" s="49">
        <v>0</v>
      </c>
    </row>
    <row r="1286" spans="1:12" x14ac:dyDescent="0.35">
      <c r="A1286" s="49" t="s">
        <v>38</v>
      </c>
      <c r="B1286" s="49">
        <v>51</v>
      </c>
      <c r="C1286" s="49">
        <v>521680</v>
      </c>
      <c r="D1286" s="49" t="s">
        <v>3238</v>
      </c>
      <c r="E1286" s="49" t="s">
        <v>945</v>
      </c>
      <c r="F1286" s="49" t="s">
        <v>3237</v>
      </c>
      <c r="G1286" s="49" t="s">
        <v>38</v>
      </c>
      <c r="H1286" s="49" t="s">
        <v>945</v>
      </c>
      <c r="I1286" s="49" t="s">
        <v>3237</v>
      </c>
    </row>
    <row r="1287" spans="1:12" x14ac:dyDescent="0.35">
      <c r="A1287" s="49" t="s">
        <v>17</v>
      </c>
      <c r="B1287" s="49" t="s">
        <v>1333</v>
      </c>
      <c r="C1287" s="49">
        <v>521681</v>
      </c>
      <c r="D1287" s="49" t="s">
        <v>1368</v>
      </c>
      <c r="E1287" s="49" t="s">
        <v>1366</v>
      </c>
      <c r="F1287" s="49" t="s">
        <v>1367</v>
      </c>
      <c r="G1287" s="49" t="s">
        <v>17</v>
      </c>
      <c r="H1287" s="49" t="s">
        <v>1366</v>
      </c>
      <c r="I1287" s="49" t="s">
        <v>1367</v>
      </c>
    </row>
    <row r="1288" spans="1:12" x14ac:dyDescent="0.35">
      <c r="A1288" s="49" t="s">
        <v>13</v>
      </c>
      <c r="B1288" s="49">
        <v>41</v>
      </c>
      <c r="C1288" s="49">
        <v>521683</v>
      </c>
      <c r="D1288" s="49" t="s">
        <v>947</v>
      </c>
      <c r="E1288" s="49">
        <v>0</v>
      </c>
      <c r="F1288" s="49" t="s">
        <v>948</v>
      </c>
      <c r="G1288" s="49" t="s">
        <v>13</v>
      </c>
      <c r="H1288" s="49">
        <v>0</v>
      </c>
      <c r="I1288" s="49" t="s">
        <v>948</v>
      </c>
    </row>
    <row r="1289" spans="1:12" x14ac:dyDescent="0.35">
      <c r="A1289" s="49" t="s">
        <v>18</v>
      </c>
      <c r="B1289" s="49" t="s">
        <v>1471</v>
      </c>
      <c r="C1289" s="49">
        <v>521684</v>
      </c>
      <c r="D1289" s="49" t="s">
        <v>1493</v>
      </c>
      <c r="E1289" s="49" t="s">
        <v>1492</v>
      </c>
      <c r="F1289" s="49">
        <v>0</v>
      </c>
      <c r="G1289" s="49" t="s">
        <v>18</v>
      </c>
      <c r="H1289" s="49" t="s">
        <v>1492</v>
      </c>
      <c r="I1289" s="49">
        <v>0</v>
      </c>
    </row>
    <row r="1290" spans="1:12" x14ac:dyDescent="0.35">
      <c r="A1290" s="49" t="s">
        <v>18</v>
      </c>
      <c r="B1290" s="49" t="s">
        <v>1471</v>
      </c>
      <c r="C1290" s="49">
        <v>521685</v>
      </c>
      <c r="D1290" s="49" t="s">
        <v>121</v>
      </c>
      <c r="E1290" s="49">
        <v>699</v>
      </c>
      <c r="F1290" s="49">
        <v>0</v>
      </c>
      <c r="G1290" s="49" t="s">
        <v>18</v>
      </c>
      <c r="H1290" s="49">
        <v>699</v>
      </c>
      <c r="I1290" s="49">
        <v>0</v>
      </c>
    </row>
    <row r="1291" spans="1:12" x14ac:dyDescent="0.35">
      <c r="A1291" s="49" t="s">
        <v>18</v>
      </c>
      <c r="B1291" s="49" t="s">
        <v>1475</v>
      </c>
      <c r="C1291" s="49">
        <v>521687</v>
      </c>
      <c r="D1291" s="49" t="s">
        <v>1483</v>
      </c>
      <c r="E1291" s="49" t="s">
        <v>889</v>
      </c>
      <c r="F1291" s="49" t="s">
        <v>1482</v>
      </c>
      <c r="G1291" s="49" t="s">
        <v>18</v>
      </c>
      <c r="H1291" s="49" t="s">
        <v>889</v>
      </c>
      <c r="I1291" s="49" t="s">
        <v>1482</v>
      </c>
    </row>
    <row r="1292" spans="1:12" x14ac:dyDescent="0.35">
      <c r="A1292" s="49" t="s">
        <v>18</v>
      </c>
      <c r="B1292" s="49" t="s">
        <v>1460</v>
      </c>
      <c r="C1292" s="49">
        <v>521688</v>
      </c>
      <c r="D1292" s="49" t="s">
        <v>1447</v>
      </c>
      <c r="E1292" s="49" t="s">
        <v>1481</v>
      </c>
      <c r="F1292" s="49">
        <v>0</v>
      </c>
      <c r="G1292" s="49" t="s">
        <v>18</v>
      </c>
      <c r="H1292" s="49" t="s">
        <v>1481</v>
      </c>
      <c r="I1292" s="49">
        <v>0</v>
      </c>
    </row>
    <row r="1293" spans="1:12" x14ac:dyDescent="0.35">
      <c r="A1293" s="49" t="s">
        <v>18</v>
      </c>
      <c r="B1293" s="49" t="s">
        <v>1460</v>
      </c>
      <c r="C1293" s="49">
        <v>521689</v>
      </c>
      <c r="D1293" s="49" t="s">
        <v>1463</v>
      </c>
      <c r="E1293" s="49" t="s">
        <v>1461</v>
      </c>
      <c r="F1293" s="49" t="s">
        <v>1462</v>
      </c>
      <c r="G1293" s="49" t="s">
        <v>18</v>
      </c>
      <c r="H1293" s="49" t="s">
        <v>1461</v>
      </c>
      <c r="I1293" s="49" t="s">
        <v>1462</v>
      </c>
    </row>
    <row r="1294" spans="1:12" x14ac:dyDescent="0.35">
      <c r="A1294" s="49" t="s">
        <v>18</v>
      </c>
      <c r="B1294" s="49" t="s">
        <v>1475</v>
      </c>
      <c r="C1294" s="49">
        <v>521691</v>
      </c>
      <c r="D1294" s="49" t="s">
        <v>1467</v>
      </c>
      <c r="E1294" s="49" t="s">
        <v>1476</v>
      </c>
      <c r="F1294" s="49">
        <v>0</v>
      </c>
      <c r="G1294" s="49" t="s">
        <v>18</v>
      </c>
      <c r="H1294" s="49" t="s">
        <v>1476</v>
      </c>
      <c r="I1294" s="49">
        <v>0</v>
      </c>
    </row>
    <row r="1295" spans="1:12" x14ac:dyDescent="0.35">
      <c r="A1295" s="49" t="s">
        <v>18</v>
      </c>
      <c r="B1295" s="49" t="s">
        <v>1471</v>
      </c>
      <c r="C1295" s="49">
        <v>521693</v>
      </c>
      <c r="D1295" s="49" t="s">
        <v>1474</v>
      </c>
      <c r="E1295" s="49" t="s">
        <v>1472</v>
      </c>
      <c r="F1295" s="49" t="s">
        <v>1473</v>
      </c>
      <c r="G1295" s="49" t="s">
        <v>18</v>
      </c>
      <c r="H1295" s="49" t="s">
        <v>1472</v>
      </c>
      <c r="I1295" s="49" t="s">
        <v>1473</v>
      </c>
    </row>
    <row r="1296" spans="1:12" x14ac:dyDescent="0.35">
      <c r="A1296" s="49" t="s">
        <v>8</v>
      </c>
      <c r="B1296" s="49" t="s">
        <v>203</v>
      </c>
      <c r="C1296" s="49">
        <v>521695</v>
      </c>
      <c r="D1296" s="49" t="s">
        <v>206</v>
      </c>
      <c r="E1296" s="49" t="s">
        <v>204</v>
      </c>
      <c r="F1296" s="49" t="s">
        <v>205</v>
      </c>
      <c r="G1296" s="49" t="s">
        <v>8</v>
      </c>
      <c r="H1296" s="49" t="s">
        <v>204</v>
      </c>
      <c r="I1296" s="49" t="s">
        <v>205</v>
      </c>
    </row>
    <row r="1297" spans="1:9" x14ac:dyDescent="0.35">
      <c r="A1297" s="49" t="s">
        <v>19</v>
      </c>
      <c r="B1297" s="49" t="s">
        <v>1578</v>
      </c>
      <c r="C1297" s="49">
        <v>521696</v>
      </c>
      <c r="D1297" s="49" t="s">
        <v>1622</v>
      </c>
      <c r="E1297" s="49">
        <v>45</v>
      </c>
      <c r="F1297" s="49">
        <v>0</v>
      </c>
      <c r="G1297" s="49" t="s">
        <v>19</v>
      </c>
      <c r="H1297" s="49">
        <v>45</v>
      </c>
      <c r="I1297" s="49">
        <v>0</v>
      </c>
    </row>
    <row r="1298" spans="1:9" x14ac:dyDescent="0.35">
      <c r="A1298" s="49" t="s">
        <v>10</v>
      </c>
      <c r="B1298" s="49" t="s">
        <v>421</v>
      </c>
      <c r="C1298" s="49">
        <v>521698</v>
      </c>
      <c r="D1298" s="49" t="s">
        <v>423</v>
      </c>
      <c r="E1298" s="49" t="s">
        <v>217</v>
      </c>
      <c r="F1298" s="49" t="s">
        <v>422</v>
      </c>
      <c r="G1298" s="49" t="s">
        <v>10</v>
      </c>
      <c r="H1298" s="49" t="s">
        <v>217</v>
      </c>
      <c r="I1298" s="49" t="s">
        <v>422</v>
      </c>
    </row>
    <row r="1299" spans="1:9" x14ac:dyDescent="0.35">
      <c r="A1299" s="49" t="s">
        <v>12</v>
      </c>
      <c r="B1299" s="49">
        <v>77</v>
      </c>
      <c r="C1299" s="49">
        <v>521701</v>
      </c>
      <c r="D1299" s="49" t="s">
        <v>719</v>
      </c>
      <c r="E1299" s="49">
        <v>0</v>
      </c>
      <c r="F1299" s="49" t="s">
        <v>718</v>
      </c>
      <c r="G1299" s="49" t="s">
        <v>12</v>
      </c>
      <c r="H1299" s="49">
        <v>0</v>
      </c>
      <c r="I1299" s="49" t="s">
        <v>718</v>
      </c>
    </row>
    <row r="1300" spans="1:9" x14ac:dyDescent="0.35">
      <c r="A1300" s="49" t="s">
        <v>40</v>
      </c>
      <c r="B1300" s="49" t="s">
        <v>3377</v>
      </c>
      <c r="C1300" s="49">
        <v>521703</v>
      </c>
      <c r="D1300" s="49" t="s">
        <v>3412</v>
      </c>
      <c r="E1300" s="49">
        <v>0</v>
      </c>
      <c r="F1300" s="49" t="s">
        <v>3416</v>
      </c>
      <c r="G1300" s="49" t="s">
        <v>40</v>
      </c>
      <c r="H1300" s="49">
        <v>0</v>
      </c>
      <c r="I1300" s="49" t="s">
        <v>3416</v>
      </c>
    </row>
    <row r="1301" spans="1:9" x14ac:dyDescent="0.35">
      <c r="A1301" s="49" t="s">
        <v>21</v>
      </c>
      <c r="B1301" s="49">
        <v>87</v>
      </c>
      <c r="C1301" s="49">
        <v>521704</v>
      </c>
      <c r="D1301" s="49" t="s">
        <v>2011</v>
      </c>
      <c r="E1301" s="49">
        <v>0</v>
      </c>
      <c r="F1301" s="49">
        <v>150</v>
      </c>
      <c r="G1301" s="49" t="s">
        <v>21</v>
      </c>
      <c r="H1301" s="49">
        <v>0</v>
      </c>
      <c r="I1301" s="49">
        <v>150</v>
      </c>
    </row>
    <row r="1302" spans="1:9" x14ac:dyDescent="0.35">
      <c r="A1302" s="49" t="s">
        <v>10</v>
      </c>
      <c r="B1302" s="49" t="s">
        <v>383</v>
      </c>
      <c r="C1302" s="49">
        <v>521705</v>
      </c>
      <c r="D1302" s="49" t="s">
        <v>409</v>
      </c>
      <c r="E1302" s="49" t="s">
        <v>419</v>
      </c>
      <c r="F1302" s="49" t="s">
        <v>420</v>
      </c>
      <c r="G1302" s="49" t="s">
        <v>10</v>
      </c>
      <c r="H1302" s="49" t="s">
        <v>419</v>
      </c>
      <c r="I1302" s="49" t="s">
        <v>420</v>
      </c>
    </row>
    <row r="1303" spans="1:9" x14ac:dyDescent="0.35">
      <c r="A1303" s="49" t="s">
        <v>21</v>
      </c>
      <c r="B1303" s="49">
        <v>70</v>
      </c>
      <c r="C1303" s="49">
        <v>521708</v>
      </c>
      <c r="D1303" s="49" t="s">
        <v>1976</v>
      </c>
      <c r="E1303" s="49" t="s">
        <v>1974</v>
      </c>
      <c r="F1303" s="49" t="s">
        <v>1975</v>
      </c>
      <c r="G1303" s="49" t="s">
        <v>21</v>
      </c>
      <c r="H1303" s="49" t="s">
        <v>1974</v>
      </c>
      <c r="I1303" s="49" t="s">
        <v>1975</v>
      </c>
    </row>
    <row r="1304" spans="1:9" x14ac:dyDescent="0.35">
      <c r="A1304" s="49" t="s">
        <v>21</v>
      </c>
      <c r="B1304" s="49" t="s">
        <v>2007</v>
      </c>
      <c r="C1304" s="49">
        <v>521709</v>
      </c>
      <c r="D1304" s="49" t="s">
        <v>2009</v>
      </c>
      <c r="E1304" s="49">
        <v>0</v>
      </c>
      <c r="F1304" s="49" t="s">
        <v>2008</v>
      </c>
      <c r="G1304" s="49" t="s">
        <v>21</v>
      </c>
      <c r="H1304" s="49">
        <v>0</v>
      </c>
      <c r="I1304" s="49" t="s">
        <v>2008</v>
      </c>
    </row>
    <row r="1305" spans="1:9" x14ac:dyDescent="0.35">
      <c r="A1305" s="49" t="s">
        <v>7</v>
      </c>
      <c r="B1305" s="49">
        <v>64</v>
      </c>
      <c r="C1305" s="49">
        <v>521711</v>
      </c>
      <c r="D1305" s="49" t="s">
        <v>79</v>
      </c>
      <c r="E1305" s="49" t="s">
        <v>173</v>
      </c>
      <c r="F1305" s="49" t="s">
        <v>174</v>
      </c>
      <c r="G1305" s="49" t="s">
        <v>7</v>
      </c>
      <c r="H1305" s="49" t="s">
        <v>173</v>
      </c>
      <c r="I1305" s="49" t="s">
        <v>174</v>
      </c>
    </row>
    <row r="1306" spans="1:9" x14ac:dyDescent="0.35">
      <c r="A1306" s="49" t="s">
        <v>6</v>
      </c>
      <c r="B1306" s="49" t="s">
        <v>73</v>
      </c>
      <c r="C1306" s="49">
        <v>521712</v>
      </c>
      <c r="D1306" s="49" t="s">
        <v>75</v>
      </c>
      <c r="E1306" s="49" t="s">
        <v>74</v>
      </c>
      <c r="F1306" s="49">
        <v>0</v>
      </c>
      <c r="G1306" s="49" t="s">
        <v>6</v>
      </c>
      <c r="H1306" s="49" t="s">
        <v>74</v>
      </c>
      <c r="I1306" s="49">
        <v>0</v>
      </c>
    </row>
    <row r="1307" spans="1:9" x14ac:dyDescent="0.35">
      <c r="A1307" s="49" t="s">
        <v>9</v>
      </c>
      <c r="B1307" s="49" t="s">
        <v>295</v>
      </c>
      <c r="C1307" s="49">
        <v>521714</v>
      </c>
      <c r="D1307" s="49" t="s">
        <v>316</v>
      </c>
      <c r="E1307" s="49" t="s">
        <v>323</v>
      </c>
      <c r="F1307" s="49" t="s">
        <v>324</v>
      </c>
      <c r="G1307" s="49" t="s">
        <v>9</v>
      </c>
      <c r="H1307" s="49" t="s">
        <v>323</v>
      </c>
      <c r="I1307" s="49" t="s">
        <v>324</v>
      </c>
    </row>
    <row r="1308" spans="1:9" x14ac:dyDescent="0.35">
      <c r="A1308" s="49" t="s">
        <v>9</v>
      </c>
      <c r="B1308" s="49" t="s">
        <v>295</v>
      </c>
      <c r="C1308" s="49">
        <v>521715</v>
      </c>
      <c r="D1308" s="49" t="s">
        <v>316</v>
      </c>
      <c r="E1308" s="49">
        <v>0</v>
      </c>
      <c r="F1308" s="49" t="s">
        <v>315</v>
      </c>
      <c r="G1308" s="49" t="s">
        <v>9</v>
      </c>
      <c r="H1308" s="49">
        <v>0</v>
      </c>
      <c r="I1308" s="49" t="s">
        <v>315</v>
      </c>
    </row>
    <row r="1309" spans="1:9" x14ac:dyDescent="0.35">
      <c r="A1309" s="49" t="s">
        <v>38</v>
      </c>
      <c r="B1309" s="49">
        <v>51</v>
      </c>
      <c r="C1309" s="49">
        <v>521716</v>
      </c>
      <c r="D1309" s="49" t="s">
        <v>3256</v>
      </c>
      <c r="E1309" s="49" t="s">
        <v>3276</v>
      </c>
      <c r="F1309" s="49">
        <v>0</v>
      </c>
      <c r="G1309" s="49" t="s">
        <v>38</v>
      </c>
      <c r="H1309" s="49" t="s">
        <v>3276</v>
      </c>
      <c r="I1309" s="49">
        <v>0</v>
      </c>
    </row>
    <row r="1310" spans="1:9" x14ac:dyDescent="0.35">
      <c r="A1310" s="49" t="s">
        <v>8</v>
      </c>
      <c r="B1310" s="49" t="s">
        <v>207</v>
      </c>
      <c r="C1310" s="49">
        <v>521719</v>
      </c>
      <c r="D1310" s="49" t="s">
        <v>221</v>
      </c>
      <c r="E1310" s="49" t="s">
        <v>219</v>
      </c>
      <c r="F1310" s="49" t="s">
        <v>220</v>
      </c>
      <c r="G1310" s="49" t="s">
        <v>8</v>
      </c>
      <c r="H1310" s="49" t="s">
        <v>219</v>
      </c>
      <c r="I1310" s="49" t="s">
        <v>220</v>
      </c>
    </row>
    <row r="1311" spans="1:9" x14ac:dyDescent="0.35">
      <c r="A1311" s="49" t="s">
        <v>25</v>
      </c>
      <c r="B1311" s="49">
        <v>8</v>
      </c>
      <c r="C1311" s="49">
        <v>521722</v>
      </c>
      <c r="D1311" s="49" t="s">
        <v>2378</v>
      </c>
      <c r="E1311" s="49" t="s">
        <v>2459</v>
      </c>
      <c r="F1311" s="49">
        <v>0</v>
      </c>
      <c r="G1311" s="49" t="s">
        <v>25</v>
      </c>
      <c r="H1311" s="49" t="s">
        <v>2459</v>
      </c>
      <c r="I1311" s="49">
        <v>0</v>
      </c>
    </row>
    <row r="1312" spans="1:9" x14ac:dyDescent="0.35">
      <c r="A1312" s="49" t="s">
        <v>31</v>
      </c>
      <c r="B1312" s="49" t="s">
        <v>2768</v>
      </c>
      <c r="C1312" s="49">
        <v>521723</v>
      </c>
      <c r="D1312" s="49" t="s">
        <v>2809</v>
      </c>
      <c r="E1312" s="49" t="s">
        <v>2807</v>
      </c>
      <c r="F1312" s="49" t="s">
        <v>2808</v>
      </c>
      <c r="G1312" s="49" t="s">
        <v>31</v>
      </c>
      <c r="H1312" s="49" t="s">
        <v>2807</v>
      </c>
      <c r="I1312" s="49" t="s">
        <v>2808</v>
      </c>
    </row>
    <row r="1313" spans="1:12" x14ac:dyDescent="0.35">
      <c r="A1313" s="49" t="s">
        <v>39</v>
      </c>
      <c r="B1313" s="49" t="s">
        <v>3311</v>
      </c>
      <c r="C1313" s="49">
        <v>521725</v>
      </c>
      <c r="D1313" s="49" t="s">
        <v>3314</v>
      </c>
      <c r="E1313" s="49" t="s">
        <v>3317</v>
      </c>
      <c r="F1313" s="49" t="s">
        <v>2816</v>
      </c>
      <c r="G1313" s="49" t="s">
        <v>39</v>
      </c>
      <c r="H1313" s="49" t="s">
        <v>3317</v>
      </c>
      <c r="I1313" s="49" t="s">
        <v>2816</v>
      </c>
    </row>
    <row r="1314" spans="1:12" x14ac:dyDescent="0.35">
      <c r="A1314" s="49" t="s">
        <v>39</v>
      </c>
      <c r="B1314" s="49" t="s">
        <v>3311</v>
      </c>
      <c r="C1314" s="49">
        <v>521726</v>
      </c>
      <c r="D1314" s="49" t="s">
        <v>3314</v>
      </c>
      <c r="E1314" s="49" t="s">
        <v>3312</v>
      </c>
      <c r="F1314" s="49" t="s">
        <v>3313</v>
      </c>
      <c r="G1314" s="49" t="s">
        <v>39</v>
      </c>
      <c r="H1314" s="49" t="s">
        <v>3312</v>
      </c>
      <c r="I1314" s="49" t="s">
        <v>3313</v>
      </c>
    </row>
    <row r="1315" spans="1:12" x14ac:dyDescent="0.35">
      <c r="A1315" s="49" t="s">
        <v>19</v>
      </c>
      <c r="B1315" s="49">
        <v>89</v>
      </c>
      <c r="C1315" s="49">
        <v>521727</v>
      </c>
      <c r="D1315" s="49" t="s">
        <v>1586</v>
      </c>
      <c r="E1315" s="49" t="s">
        <v>1585</v>
      </c>
      <c r="F1315" s="49">
        <v>0</v>
      </c>
      <c r="G1315" s="49" t="s">
        <v>19</v>
      </c>
      <c r="H1315" s="49" t="s">
        <v>1585</v>
      </c>
      <c r="I1315" s="49">
        <v>0</v>
      </c>
    </row>
    <row r="1316" spans="1:12" x14ac:dyDescent="0.35">
      <c r="A1316" s="49" t="s">
        <v>21</v>
      </c>
      <c r="B1316" s="49" t="s">
        <v>1999</v>
      </c>
      <c r="C1316" s="49">
        <v>521729</v>
      </c>
      <c r="D1316" s="49" t="s">
        <v>2001</v>
      </c>
      <c r="E1316" s="49" t="s">
        <v>2000</v>
      </c>
      <c r="F1316" s="49" t="s">
        <v>628</v>
      </c>
      <c r="G1316" s="49" t="s">
        <v>21</v>
      </c>
      <c r="H1316" s="49" t="s">
        <v>2000</v>
      </c>
      <c r="I1316" s="49" t="s">
        <v>628</v>
      </c>
    </row>
    <row r="1317" spans="1:12" x14ac:dyDescent="0.35">
      <c r="A1317" s="49" t="s">
        <v>23</v>
      </c>
      <c r="B1317" s="49" t="s">
        <v>2317</v>
      </c>
      <c r="C1317" s="49">
        <v>521730</v>
      </c>
      <c r="D1317" s="49" t="s">
        <v>2319</v>
      </c>
      <c r="E1317" s="49" t="s">
        <v>2320</v>
      </c>
      <c r="F1317" s="49" t="s">
        <v>2321</v>
      </c>
      <c r="G1317" s="49" t="s">
        <v>23</v>
      </c>
      <c r="H1317" s="49" t="s">
        <v>2322</v>
      </c>
      <c r="I1317" s="49" t="s">
        <v>2323</v>
      </c>
      <c r="J1317" s="49" t="s">
        <v>24</v>
      </c>
      <c r="K1317" s="49" t="s">
        <v>2380</v>
      </c>
      <c r="L1317" s="49" t="s">
        <v>2381</v>
      </c>
    </row>
    <row r="1318" spans="1:12" x14ac:dyDescent="0.35">
      <c r="A1318" s="49" t="s">
        <v>14</v>
      </c>
      <c r="B1318" s="49" t="s">
        <v>1041</v>
      </c>
      <c r="C1318" s="49">
        <v>521731</v>
      </c>
      <c r="D1318" s="49" t="s">
        <v>1044</v>
      </c>
      <c r="E1318" s="49" t="s">
        <v>1042</v>
      </c>
      <c r="F1318" s="49" t="s">
        <v>1043</v>
      </c>
      <c r="G1318" s="49" t="s">
        <v>14</v>
      </c>
      <c r="H1318" s="49" t="s">
        <v>1042</v>
      </c>
      <c r="I1318" s="49" t="s">
        <v>1043</v>
      </c>
    </row>
    <row r="1319" spans="1:12" x14ac:dyDescent="0.35">
      <c r="A1319" s="49" t="s">
        <v>21</v>
      </c>
      <c r="B1319" s="49">
        <v>70</v>
      </c>
      <c r="C1319" s="49">
        <v>521732</v>
      </c>
      <c r="D1319" s="49" t="s">
        <v>1976</v>
      </c>
      <c r="E1319" s="49" t="s">
        <v>1997</v>
      </c>
      <c r="F1319" s="49" t="s">
        <v>1998</v>
      </c>
      <c r="G1319" s="49" t="s">
        <v>21</v>
      </c>
      <c r="H1319" s="49" t="s">
        <v>1997</v>
      </c>
      <c r="I1319" s="49" t="s">
        <v>1998</v>
      </c>
    </row>
    <row r="1320" spans="1:12" x14ac:dyDescent="0.35">
      <c r="A1320" s="49" t="s">
        <v>40</v>
      </c>
      <c r="B1320" s="49" t="s">
        <v>3366</v>
      </c>
      <c r="C1320" s="49">
        <v>521735</v>
      </c>
      <c r="D1320" s="49" t="s">
        <v>3397</v>
      </c>
      <c r="E1320" s="49" t="s">
        <v>3431</v>
      </c>
      <c r="F1320" s="49" t="s">
        <v>3432</v>
      </c>
      <c r="G1320" s="49" t="s">
        <v>40</v>
      </c>
      <c r="H1320" s="49" t="s">
        <v>3431</v>
      </c>
      <c r="I1320" s="49" t="s">
        <v>3432</v>
      </c>
    </row>
    <row r="1321" spans="1:12" x14ac:dyDescent="0.35">
      <c r="A1321" s="49" t="s">
        <v>23</v>
      </c>
      <c r="B1321" s="49" t="s">
        <v>2317</v>
      </c>
      <c r="C1321" s="49">
        <v>521737</v>
      </c>
      <c r="D1321" s="49" t="s">
        <v>2319</v>
      </c>
      <c r="E1321" s="49" t="s">
        <v>2318</v>
      </c>
      <c r="F1321" s="49">
        <v>0</v>
      </c>
      <c r="G1321" s="49" t="s">
        <v>23</v>
      </c>
      <c r="H1321" s="49" t="s">
        <v>2318</v>
      </c>
      <c r="I1321" s="49">
        <v>0</v>
      </c>
    </row>
    <row r="1322" spans="1:12" x14ac:dyDescent="0.35">
      <c r="A1322" s="49" t="s">
        <v>40</v>
      </c>
      <c r="B1322" s="49" t="s">
        <v>3377</v>
      </c>
      <c r="C1322" s="49">
        <v>521738</v>
      </c>
      <c r="D1322" s="49" t="s">
        <v>3412</v>
      </c>
      <c r="E1322" s="49">
        <v>0</v>
      </c>
      <c r="F1322" s="49" t="s">
        <v>3411</v>
      </c>
      <c r="G1322" s="49" t="s">
        <v>40</v>
      </c>
      <c r="H1322" s="49">
        <v>0</v>
      </c>
      <c r="I1322" s="49" t="s">
        <v>3411</v>
      </c>
    </row>
    <row r="1323" spans="1:12" x14ac:dyDescent="0.35">
      <c r="A1323" s="49" t="s">
        <v>20</v>
      </c>
      <c r="B1323" s="49" t="s">
        <v>1778</v>
      </c>
      <c r="C1323" s="49">
        <v>521740</v>
      </c>
      <c r="D1323" s="49" t="s">
        <v>1779</v>
      </c>
      <c r="E1323" s="49">
        <v>40</v>
      </c>
      <c r="F1323" s="49">
        <v>0</v>
      </c>
      <c r="G1323" s="49" t="s">
        <v>20</v>
      </c>
      <c r="H1323" s="49">
        <v>40</v>
      </c>
      <c r="I1323" s="49">
        <v>0</v>
      </c>
    </row>
    <row r="1324" spans="1:12" x14ac:dyDescent="0.35">
      <c r="A1324" s="49" t="s">
        <v>42</v>
      </c>
      <c r="B1324" s="49" t="s">
        <v>3675</v>
      </c>
      <c r="C1324" s="49">
        <v>521741</v>
      </c>
      <c r="D1324" s="49" t="s">
        <v>3687</v>
      </c>
      <c r="E1324" s="49" t="s">
        <v>3685</v>
      </c>
      <c r="F1324" s="49" t="s">
        <v>3686</v>
      </c>
      <c r="G1324" s="49" t="s">
        <v>42</v>
      </c>
      <c r="H1324" s="49" t="s">
        <v>3685</v>
      </c>
      <c r="I1324" s="49" t="s">
        <v>3686</v>
      </c>
    </row>
    <row r="1325" spans="1:12" x14ac:dyDescent="0.35">
      <c r="A1325" s="49" t="s">
        <v>18</v>
      </c>
      <c r="B1325" s="49" t="s">
        <v>1464</v>
      </c>
      <c r="C1325" s="49">
        <v>521744</v>
      </c>
      <c r="D1325" s="49" t="s">
        <v>1470</v>
      </c>
      <c r="E1325" s="49" t="s">
        <v>1468</v>
      </c>
      <c r="F1325" s="49" t="s">
        <v>1469</v>
      </c>
      <c r="G1325" s="49" t="s">
        <v>18</v>
      </c>
      <c r="H1325" s="49" t="s">
        <v>1468</v>
      </c>
      <c r="I1325" s="49" t="s">
        <v>1469</v>
      </c>
    </row>
    <row r="1326" spans="1:12" x14ac:dyDescent="0.35">
      <c r="A1326" s="49" t="s">
        <v>42</v>
      </c>
      <c r="B1326" s="49">
        <v>25</v>
      </c>
      <c r="C1326" s="49">
        <v>521745</v>
      </c>
      <c r="D1326" s="49" t="s">
        <v>3684</v>
      </c>
      <c r="E1326" s="49" t="s">
        <v>3683</v>
      </c>
      <c r="F1326" s="49">
        <v>0</v>
      </c>
      <c r="G1326" s="49" t="s">
        <v>42</v>
      </c>
      <c r="H1326" s="49" t="s">
        <v>3683</v>
      </c>
      <c r="I1326" s="49">
        <v>0</v>
      </c>
    </row>
    <row r="1327" spans="1:12" x14ac:dyDescent="0.35">
      <c r="A1327" s="49" t="s">
        <v>34</v>
      </c>
      <c r="B1327" s="49" t="s">
        <v>2938</v>
      </c>
      <c r="C1327" s="49">
        <v>521746</v>
      </c>
      <c r="D1327" s="49" t="s">
        <v>2964</v>
      </c>
      <c r="E1327" s="49">
        <v>146</v>
      </c>
      <c r="F1327" s="49">
        <v>0</v>
      </c>
      <c r="G1327" s="49" t="s">
        <v>34</v>
      </c>
      <c r="H1327" s="49">
        <v>146</v>
      </c>
      <c r="I1327" s="49">
        <v>0</v>
      </c>
    </row>
    <row r="1328" spans="1:12" x14ac:dyDescent="0.35">
      <c r="A1328" s="49" t="s">
        <v>18</v>
      </c>
      <c r="B1328" s="49" t="s">
        <v>1464</v>
      </c>
      <c r="C1328" s="49">
        <v>521750</v>
      </c>
      <c r="D1328" s="49" t="s">
        <v>1467</v>
      </c>
      <c r="E1328" s="49" t="s">
        <v>1465</v>
      </c>
      <c r="F1328" s="49" t="s">
        <v>1466</v>
      </c>
      <c r="G1328" s="49" t="s">
        <v>18</v>
      </c>
      <c r="H1328" s="49" t="s">
        <v>1465</v>
      </c>
      <c r="I1328" s="49" t="s">
        <v>1466</v>
      </c>
    </row>
    <row r="1329" spans="1:9" x14ac:dyDescent="0.35">
      <c r="A1329" s="49" t="s">
        <v>24</v>
      </c>
      <c r="B1329" s="49" t="s">
        <v>2375</v>
      </c>
      <c r="C1329" s="49">
        <v>521751</v>
      </c>
      <c r="D1329" s="49" t="s">
        <v>2378</v>
      </c>
      <c r="E1329" s="49" t="s">
        <v>2379</v>
      </c>
      <c r="F1329" s="49">
        <v>0</v>
      </c>
      <c r="G1329" s="49" t="s">
        <v>24</v>
      </c>
      <c r="H1329" s="49" t="s">
        <v>2379</v>
      </c>
      <c r="I1329" s="49">
        <v>0</v>
      </c>
    </row>
    <row r="1330" spans="1:9" x14ac:dyDescent="0.35">
      <c r="A1330" s="49" t="s">
        <v>24</v>
      </c>
      <c r="B1330" s="49" t="s">
        <v>2375</v>
      </c>
      <c r="C1330" s="49">
        <v>521752</v>
      </c>
      <c r="D1330" s="49" t="s">
        <v>2378</v>
      </c>
      <c r="E1330" s="49" t="s">
        <v>2376</v>
      </c>
      <c r="F1330" s="49" t="s">
        <v>2377</v>
      </c>
      <c r="G1330" s="49" t="s">
        <v>24</v>
      </c>
      <c r="H1330" s="49" t="s">
        <v>2376</v>
      </c>
      <c r="I1330" s="49" t="s">
        <v>2377</v>
      </c>
    </row>
    <row r="1331" spans="1:9" x14ac:dyDescent="0.35">
      <c r="A1331" s="49" t="s">
        <v>24</v>
      </c>
      <c r="B1331" s="49" t="s">
        <v>2375</v>
      </c>
      <c r="C1331" s="49">
        <v>521753</v>
      </c>
      <c r="D1331" s="49" t="s">
        <v>2437</v>
      </c>
      <c r="E1331" s="49" t="s">
        <v>1414</v>
      </c>
      <c r="F1331" s="49">
        <v>0</v>
      </c>
      <c r="G1331" s="49" t="s">
        <v>24</v>
      </c>
      <c r="H1331" s="49" t="s">
        <v>1414</v>
      </c>
      <c r="I1331" s="49">
        <v>0</v>
      </c>
    </row>
    <row r="1332" spans="1:9" x14ac:dyDescent="0.35">
      <c r="A1332" s="49" t="s">
        <v>38</v>
      </c>
      <c r="B1332" s="49">
        <v>51</v>
      </c>
      <c r="C1332" s="49">
        <v>521754</v>
      </c>
      <c r="D1332" s="49" t="s">
        <v>3236</v>
      </c>
      <c r="E1332" s="49" t="s">
        <v>3234</v>
      </c>
      <c r="F1332" s="49" t="s">
        <v>3235</v>
      </c>
      <c r="G1332" s="49" t="s">
        <v>38</v>
      </c>
      <c r="H1332" s="49" t="s">
        <v>3234</v>
      </c>
      <c r="I1332" s="49" t="s">
        <v>3235</v>
      </c>
    </row>
    <row r="1333" spans="1:9" x14ac:dyDescent="0.35">
      <c r="A1333" s="49" t="s">
        <v>37</v>
      </c>
      <c r="B1333" s="49" t="s">
        <v>3103</v>
      </c>
      <c r="C1333" s="49">
        <v>521757</v>
      </c>
      <c r="D1333" s="49" t="s">
        <v>785</v>
      </c>
      <c r="E1333" s="49" t="s">
        <v>3104</v>
      </c>
      <c r="F1333" s="49" t="s">
        <v>3105</v>
      </c>
      <c r="G1333" s="49" t="s">
        <v>37</v>
      </c>
      <c r="H1333" s="49" t="s">
        <v>3104</v>
      </c>
      <c r="I1333" s="49" t="s">
        <v>3105</v>
      </c>
    </row>
    <row r="1334" spans="1:9" x14ac:dyDescent="0.35">
      <c r="A1334" s="49" t="s">
        <v>16</v>
      </c>
      <c r="B1334" s="49" t="s">
        <v>1190</v>
      </c>
      <c r="C1334" s="49">
        <v>521759</v>
      </c>
      <c r="D1334" s="49" t="s">
        <v>1191</v>
      </c>
      <c r="E1334" s="49">
        <v>235</v>
      </c>
      <c r="F1334" s="49">
        <v>0</v>
      </c>
      <c r="G1334" s="49" t="s">
        <v>16</v>
      </c>
      <c r="H1334" s="49">
        <v>235</v>
      </c>
      <c r="I1334" s="49">
        <v>0</v>
      </c>
    </row>
    <row r="1335" spans="1:9" x14ac:dyDescent="0.35">
      <c r="A1335" s="49" t="s">
        <v>6</v>
      </c>
      <c r="B1335" s="49">
        <v>60</v>
      </c>
      <c r="C1335" s="49">
        <v>521760</v>
      </c>
      <c r="D1335" s="49" t="s">
        <v>72</v>
      </c>
      <c r="E1335" s="49" t="s">
        <v>70</v>
      </c>
      <c r="F1335" s="49" t="s">
        <v>71</v>
      </c>
      <c r="G1335" s="49" t="s">
        <v>6</v>
      </c>
      <c r="H1335" s="49" t="s">
        <v>70</v>
      </c>
      <c r="I1335" s="49" t="s">
        <v>71</v>
      </c>
    </row>
    <row r="1336" spans="1:9" x14ac:dyDescent="0.35">
      <c r="A1336" s="49" t="s">
        <v>25</v>
      </c>
      <c r="B1336" s="49">
        <v>6</v>
      </c>
      <c r="C1336" s="49">
        <v>521761</v>
      </c>
      <c r="D1336" s="49" t="s">
        <v>2507</v>
      </c>
      <c r="E1336" s="49" t="s">
        <v>2505</v>
      </c>
      <c r="F1336" s="49" t="s">
        <v>2506</v>
      </c>
      <c r="G1336" s="49" t="s">
        <v>25</v>
      </c>
      <c r="H1336" s="49" t="s">
        <v>2505</v>
      </c>
      <c r="I1336" s="49" t="s">
        <v>2506</v>
      </c>
    </row>
    <row r="1337" spans="1:9" x14ac:dyDescent="0.35">
      <c r="A1337" s="49" t="s">
        <v>25</v>
      </c>
      <c r="B1337" s="49">
        <v>6</v>
      </c>
      <c r="C1337" s="49">
        <v>521763</v>
      </c>
      <c r="D1337" s="49" t="s">
        <v>2502</v>
      </c>
      <c r="E1337" s="49" t="s">
        <v>2500</v>
      </c>
      <c r="F1337" s="49" t="s">
        <v>2501</v>
      </c>
      <c r="G1337" s="49" t="s">
        <v>25</v>
      </c>
      <c r="H1337" s="49" t="s">
        <v>2500</v>
      </c>
      <c r="I1337" s="49" t="s">
        <v>2501</v>
      </c>
    </row>
    <row r="1338" spans="1:9" x14ac:dyDescent="0.35">
      <c r="A1338" s="49" t="s">
        <v>13</v>
      </c>
      <c r="B1338" s="49" t="s">
        <v>944</v>
      </c>
      <c r="C1338" s="49">
        <v>521764</v>
      </c>
      <c r="D1338" s="49" t="s">
        <v>947</v>
      </c>
      <c r="E1338" s="49" t="s">
        <v>945</v>
      </c>
      <c r="F1338" s="49" t="s">
        <v>946</v>
      </c>
      <c r="G1338" s="49" t="s">
        <v>13</v>
      </c>
      <c r="H1338" s="49" t="s">
        <v>945</v>
      </c>
      <c r="I1338" s="49" t="s">
        <v>946</v>
      </c>
    </row>
    <row r="1339" spans="1:9" x14ac:dyDescent="0.35">
      <c r="A1339" s="49" t="s">
        <v>20</v>
      </c>
      <c r="B1339" s="49" t="s">
        <v>1775</v>
      </c>
      <c r="C1339" s="49">
        <v>521766</v>
      </c>
      <c r="D1339" s="49" t="s">
        <v>1777</v>
      </c>
      <c r="E1339" s="49" t="s">
        <v>1776</v>
      </c>
      <c r="F1339" s="49">
        <v>0</v>
      </c>
      <c r="G1339" s="49" t="s">
        <v>20</v>
      </c>
      <c r="H1339" s="49" t="s">
        <v>1776</v>
      </c>
      <c r="I1339" s="49">
        <v>0</v>
      </c>
    </row>
    <row r="1340" spans="1:9" x14ac:dyDescent="0.35">
      <c r="A1340" s="49" t="s">
        <v>17</v>
      </c>
      <c r="B1340" s="49" t="s">
        <v>1329</v>
      </c>
      <c r="C1340" s="49">
        <v>521767</v>
      </c>
      <c r="D1340" s="49" t="s">
        <v>1363</v>
      </c>
      <c r="E1340" s="49" t="s">
        <v>1362</v>
      </c>
      <c r="F1340" s="49">
        <v>0</v>
      </c>
      <c r="G1340" s="49" t="s">
        <v>17</v>
      </c>
      <c r="H1340" s="49" t="s">
        <v>1362</v>
      </c>
      <c r="I1340" s="49">
        <v>0</v>
      </c>
    </row>
    <row r="1341" spans="1:9" x14ac:dyDescent="0.35">
      <c r="A1341" s="49" t="s">
        <v>25</v>
      </c>
      <c r="B1341" s="49">
        <v>7</v>
      </c>
      <c r="C1341" s="49">
        <v>521768</v>
      </c>
      <c r="D1341" s="49" t="s">
        <v>2258</v>
      </c>
      <c r="E1341" s="49" t="s">
        <v>2498</v>
      </c>
      <c r="F1341" s="49" t="s">
        <v>2499</v>
      </c>
      <c r="G1341" s="49" t="s">
        <v>25</v>
      </c>
      <c r="H1341" s="49" t="s">
        <v>2498</v>
      </c>
      <c r="I1341" s="49" t="s">
        <v>2499</v>
      </c>
    </row>
    <row r="1342" spans="1:9" x14ac:dyDescent="0.35">
      <c r="A1342" s="49" t="s">
        <v>21</v>
      </c>
      <c r="B1342" s="49">
        <v>84</v>
      </c>
      <c r="C1342" s="49">
        <v>521769</v>
      </c>
      <c r="D1342" s="49" t="s">
        <v>1960</v>
      </c>
      <c r="E1342" s="49">
        <v>92</v>
      </c>
      <c r="F1342" s="49">
        <v>0</v>
      </c>
      <c r="G1342" s="49" t="s">
        <v>21</v>
      </c>
      <c r="H1342" s="49">
        <v>92</v>
      </c>
      <c r="I1342" s="49">
        <v>0</v>
      </c>
    </row>
    <row r="1343" spans="1:9" x14ac:dyDescent="0.35">
      <c r="A1343" s="49" t="s">
        <v>26</v>
      </c>
      <c r="B1343" s="49" t="s">
        <v>2503</v>
      </c>
      <c r="C1343" s="49">
        <v>521770</v>
      </c>
      <c r="D1343" s="49" t="s">
        <v>2504</v>
      </c>
      <c r="E1343" s="49">
        <v>194</v>
      </c>
      <c r="F1343" s="49">
        <v>0</v>
      </c>
      <c r="G1343" s="49" t="s">
        <v>26</v>
      </c>
      <c r="H1343" s="49">
        <v>194</v>
      </c>
      <c r="I1343" s="49">
        <v>0</v>
      </c>
    </row>
    <row r="1344" spans="1:9" x14ac:dyDescent="0.35">
      <c r="A1344" s="49" t="s">
        <v>21</v>
      </c>
      <c r="B1344" s="49" t="s">
        <v>1957</v>
      </c>
      <c r="C1344" s="49">
        <v>521774</v>
      </c>
      <c r="D1344" s="49" t="s">
        <v>1959</v>
      </c>
      <c r="E1344" s="49">
        <v>0</v>
      </c>
      <c r="F1344" s="49" t="s">
        <v>1958</v>
      </c>
      <c r="G1344" s="49" t="s">
        <v>21</v>
      </c>
      <c r="H1344" s="49">
        <v>0</v>
      </c>
      <c r="I1344" s="49" t="s">
        <v>1958</v>
      </c>
    </row>
    <row r="1345" spans="1:9" x14ac:dyDescent="0.35">
      <c r="A1345" s="49" t="s">
        <v>39</v>
      </c>
      <c r="B1345" s="49" t="s">
        <v>3306</v>
      </c>
      <c r="C1345" s="49">
        <v>521776</v>
      </c>
      <c r="D1345" s="49" t="s">
        <v>229</v>
      </c>
      <c r="E1345" s="49">
        <v>0</v>
      </c>
      <c r="F1345" s="49" t="s">
        <v>3310</v>
      </c>
      <c r="G1345" s="49" t="s">
        <v>39</v>
      </c>
      <c r="H1345" s="49">
        <v>0</v>
      </c>
      <c r="I1345" s="49" t="s">
        <v>3310</v>
      </c>
    </row>
    <row r="1346" spans="1:9" x14ac:dyDescent="0.35">
      <c r="A1346" s="49" t="s">
        <v>16</v>
      </c>
      <c r="B1346" s="49" t="s">
        <v>1206</v>
      </c>
      <c r="C1346" s="49">
        <v>521779</v>
      </c>
      <c r="D1346" s="49" t="s">
        <v>1209</v>
      </c>
      <c r="E1346" s="49" t="s">
        <v>1207</v>
      </c>
      <c r="F1346" s="49" t="s">
        <v>1208</v>
      </c>
      <c r="G1346" s="49" t="s">
        <v>16</v>
      </c>
      <c r="H1346" s="49" t="s">
        <v>1207</v>
      </c>
      <c r="I1346" s="49" t="s">
        <v>1208</v>
      </c>
    </row>
    <row r="1347" spans="1:9" x14ac:dyDescent="0.35">
      <c r="A1347" s="49" t="s">
        <v>35</v>
      </c>
      <c r="B1347" s="49" t="s">
        <v>2987</v>
      </c>
      <c r="C1347" s="49">
        <v>521783</v>
      </c>
      <c r="D1347" s="49" t="s">
        <v>2986</v>
      </c>
      <c r="E1347" s="49" t="s">
        <v>2988</v>
      </c>
      <c r="F1347" s="49">
        <v>0</v>
      </c>
      <c r="G1347" s="49" t="s">
        <v>35</v>
      </c>
      <c r="H1347" s="49" t="s">
        <v>2988</v>
      </c>
      <c r="I1347" s="49">
        <v>0</v>
      </c>
    </row>
    <row r="1348" spans="1:9" x14ac:dyDescent="0.35">
      <c r="A1348" s="49" t="s">
        <v>30</v>
      </c>
      <c r="B1348" s="49">
        <v>45</v>
      </c>
      <c r="C1348" s="49">
        <v>521785</v>
      </c>
      <c r="D1348" s="49" t="s">
        <v>2753</v>
      </c>
      <c r="E1348" s="49" t="s">
        <v>2752</v>
      </c>
      <c r="F1348" s="49">
        <v>0</v>
      </c>
      <c r="G1348" s="49" t="s">
        <v>30</v>
      </c>
      <c r="H1348" s="49" t="s">
        <v>2752</v>
      </c>
      <c r="I1348" s="49">
        <v>0</v>
      </c>
    </row>
    <row r="1349" spans="1:9" x14ac:dyDescent="0.35">
      <c r="A1349" s="49" t="s">
        <v>24</v>
      </c>
      <c r="B1349" s="49" t="s">
        <v>1831</v>
      </c>
      <c r="C1349" s="49">
        <v>521786</v>
      </c>
      <c r="D1349" s="49" t="s">
        <v>2372</v>
      </c>
      <c r="E1349" s="49">
        <v>203</v>
      </c>
      <c r="F1349" s="49">
        <v>0</v>
      </c>
      <c r="G1349" s="49" t="s">
        <v>24</v>
      </c>
      <c r="H1349" s="49">
        <v>203</v>
      </c>
      <c r="I1349" s="49">
        <v>0</v>
      </c>
    </row>
    <row r="1350" spans="1:9" x14ac:dyDescent="0.35">
      <c r="A1350" s="49" t="s">
        <v>24</v>
      </c>
      <c r="B1350" s="49" t="s">
        <v>2365</v>
      </c>
      <c r="C1350" s="49">
        <v>521787</v>
      </c>
      <c r="D1350" s="49" t="s">
        <v>2358</v>
      </c>
      <c r="E1350" s="49" t="s">
        <v>2371</v>
      </c>
      <c r="F1350" s="49">
        <v>0</v>
      </c>
      <c r="G1350" s="49" t="s">
        <v>24</v>
      </c>
      <c r="H1350" s="49" t="s">
        <v>2371</v>
      </c>
      <c r="I1350" s="49">
        <v>0</v>
      </c>
    </row>
    <row r="1351" spans="1:9" x14ac:dyDescent="0.35">
      <c r="A1351" s="49" t="s">
        <v>15</v>
      </c>
      <c r="B1351" s="49" t="s">
        <v>1071</v>
      </c>
      <c r="C1351" s="49">
        <v>521788</v>
      </c>
      <c r="D1351" s="49" t="s">
        <v>1092</v>
      </c>
      <c r="E1351" s="49" t="s">
        <v>1091</v>
      </c>
      <c r="F1351" s="49">
        <v>0</v>
      </c>
      <c r="G1351" s="49" t="s">
        <v>15</v>
      </c>
      <c r="H1351" s="49" t="s">
        <v>1091</v>
      </c>
      <c r="I1351" s="49">
        <v>0</v>
      </c>
    </row>
    <row r="1352" spans="1:9" x14ac:dyDescent="0.35">
      <c r="A1352" s="49" t="s">
        <v>21</v>
      </c>
      <c r="B1352" s="49" t="s">
        <v>1961</v>
      </c>
      <c r="C1352" s="49">
        <v>521791</v>
      </c>
      <c r="D1352" s="49" t="s">
        <v>1995</v>
      </c>
      <c r="E1352" s="49" t="s">
        <v>1994</v>
      </c>
      <c r="F1352" s="49">
        <v>440</v>
      </c>
      <c r="G1352" s="49" t="s">
        <v>21</v>
      </c>
      <c r="H1352" s="49" t="s">
        <v>1994</v>
      </c>
      <c r="I1352" s="49">
        <v>440</v>
      </c>
    </row>
    <row r="1353" spans="1:9" x14ac:dyDescent="0.35">
      <c r="A1353" s="49" t="s">
        <v>15</v>
      </c>
      <c r="B1353" s="49" t="s">
        <v>1079</v>
      </c>
      <c r="C1353" s="49">
        <v>521792</v>
      </c>
      <c r="D1353" s="49" t="s">
        <v>1090</v>
      </c>
      <c r="E1353" s="49" t="s">
        <v>1089</v>
      </c>
      <c r="F1353" s="49">
        <v>0</v>
      </c>
      <c r="G1353" s="49" t="s">
        <v>15</v>
      </c>
      <c r="H1353" s="49" t="s">
        <v>1089</v>
      </c>
      <c r="I1353" s="49">
        <v>0</v>
      </c>
    </row>
    <row r="1354" spans="1:9" x14ac:dyDescent="0.35">
      <c r="A1354" s="49" t="s">
        <v>17</v>
      </c>
      <c r="B1354" s="49" t="s">
        <v>1336</v>
      </c>
      <c r="C1354" s="49">
        <v>521793</v>
      </c>
      <c r="D1354" s="49" t="s">
        <v>1361</v>
      </c>
      <c r="E1354" s="49" t="s">
        <v>1359</v>
      </c>
      <c r="F1354" s="49" t="s">
        <v>1360</v>
      </c>
      <c r="G1354" s="49" t="s">
        <v>17</v>
      </c>
      <c r="H1354" s="49" t="s">
        <v>1359</v>
      </c>
      <c r="I1354" s="49" t="s">
        <v>1360</v>
      </c>
    </row>
    <row r="1355" spans="1:9" x14ac:dyDescent="0.35">
      <c r="A1355" s="49" t="s">
        <v>6</v>
      </c>
      <c r="B1355" s="49" t="s">
        <v>64</v>
      </c>
      <c r="C1355" s="49">
        <v>521794</v>
      </c>
      <c r="D1355" s="49" t="s">
        <v>69</v>
      </c>
      <c r="E1355" s="49" t="s">
        <v>67</v>
      </c>
      <c r="F1355" s="49" t="s">
        <v>68</v>
      </c>
      <c r="G1355" s="49" t="s">
        <v>6</v>
      </c>
      <c r="H1355" s="49" t="s">
        <v>67</v>
      </c>
      <c r="I1355" s="49" t="s">
        <v>68</v>
      </c>
    </row>
    <row r="1356" spans="1:9" x14ac:dyDescent="0.35">
      <c r="A1356" s="49" t="s">
        <v>32</v>
      </c>
      <c r="B1356" s="49" t="s">
        <v>2863</v>
      </c>
      <c r="C1356" s="49">
        <v>521796</v>
      </c>
      <c r="D1356" s="49" t="s">
        <v>2910</v>
      </c>
      <c r="E1356" s="49" t="s">
        <v>2908</v>
      </c>
      <c r="F1356" s="49" t="s">
        <v>2909</v>
      </c>
      <c r="G1356" s="49" t="s">
        <v>32</v>
      </c>
      <c r="H1356" s="49" t="s">
        <v>2908</v>
      </c>
      <c r="I1356" s="49" t="s">
        <v>2909</v>
      </c>
    </row>
    <row r="1357" spans="1:9" x14ac:dyDescent="0.35">
      <c r="A1357" s="49" t="s">
        <v>9</v>
      </c>
      <c r="B1357" s="49" t="s">
        <v>301</v>
      </c>
      <c r="C1357" s="49">
        <v>521797</v>
      </c>
      <c r="D1357" s="49" t="s">
        <v>312</v>
      </c>
      <c r="E1357" s="49" t="s">
        <v>310</v>
      </c>
      <c r="F1357" s="49" t="s">
        <v>311</v>
      </c>
      <c r="G1357" s="49" t="s">
        <v>9</v>
      </c>
      <c r="H1357" s="49" t="s">
        <v>310</v>
      </c>
      <c r="I1357" s="49" t="s">
        <v>311</v>
      </c>
    </row>
    <row r="1358" spans="1:9" x14ac:dyDescent="0.35">
      <c r="A1358" s="49" t="s">
        <v>14</v>
      </c>
      <c r="B1358" s="49" t="s">
        <v>1037</v>
      </c>
      <c r="C1358" s="49">
        <v>521798</v>
      </c>
      <c r="D1358" s="49" t="s">
        <v>1040</v>
      </c>
      <c r="E1358" s="49" t="s">
        <v>1049</v>
      </c>
      <c r="F1358" s="49" t="s">
        <v>1050</v>
      </c>
      <c r="G1358" s="49" t="s">
        <v>14</v>
      </c>
      <c r="H1358" s="49" t="s">
        <v>1049</v>
      </c>
      <c r="I1358" s="49" t="s">
        <v>1050</v>
      </c>
    </row>
    <row r="1359" spans="1:9" x14ac:dyDescent="0.35">
      <c r="A1359" s="49" t="s">
        <v>11</v>
      </c>
      <c r="B1359" s="49" t="s">
        <v>583</v>
      </c>
      <c r="C1359" s="49">
        <v>521799</v>
      </c>
      <c r="D1359" s="49" t="s">
        <v>600</v>
      </c>
      <c r="E1359" s="49">
        <v>0</v>
      </c>
      <c r="F1359" s="49" t="s">
        <v>599</v>
      </c>
      <c r="G1359" s="49" t="s">
        <v>11</v>
      </c>
      <c r="H1359" s="49">
        <v>0</v>
      </c>
      <c r="I1359" s="49" t="s">
        <v>599</v>
      </c>
    </row>
    <row r="1360" spans="1:9" x14ac:dyDescent="0.35">
      <c r="A1360" s="49" t="s">
        <v>14</v>
      </c>
      <c r="B1360" s="49" t="s">
        <v>1046</v>
      </c>
      <c r="C1360" s="49">
        <v>521800</v>
      </c>
      <c r="D1360" s="49" t="s">
        <v>1048</v>
      </c>
      <c r="E1360" s="49" t="s">
        <v>1047</v>
      </c>
      <c r="F1360" s="49">
        <v>0</v>
      </c>
      <c r="G1360" s="49" t="s">
        <v>14</v>
      </c>
      <c r="H1360" s="49" t="s">
        <v>1047</v>
      </c>
      <c r="I1360" s="49">
        <v>0</v>
      </c>
    </row>
    <row r="1361" spans="1:9" x14ac:dyDescent="0.35">
      <c r="A1361" s="49" t="s">
        <v>11</v>
      </c>
      <c r="B1361" s="49" t="s">
        <v>583</v>
      </c>
      <c r="C1361" s="49">
        <v>521801</v>
      </c>
      <c r="D1361" s="49" t="s">
        <v>588</v>
      </c>
      <c r="E1361" s="49" t="s">
        <v>587</v>
      </c>
      <c r="F1361" s="49">
        <v>0</v>
      </c>
      <c r="G1361" s="49" t="s">
        <v>11</v>
      </c>
      <c r="H1361" s="49" t="s">
        <v>587</v>
      </c>
      <c r="I1361" s="49">
        <v>0</v>
      </c>
    </row>
    <row r="1362" spans="1:9" x14ac:dyDescent="0.35">
      <c r="A1362" s="49" t="s">
        <v>6</v>
      </c>
      <c r="B1362" s="49" t="s">
        <v>64</v>
      </c>
      <c r="C1362" s="49">
        <v>521802</v>
      </c>
      <c r="D1362" s="49" t="s">
        <v>66</v>
      </c>
      <c r="E1362" s="49">
        <v>260</v>
      </c>
      <c r="F1362" s="49" t="s">
        <v>65</v>
      </c>
      <c r="G1362" s="49" t="s">
        <v>6</v>
      </c>
      <c r="H1362" s="49">
        <v>260</v>
      </c>
      <c r="I1362" s="49" t="s">
        <v>65</v>
      </c>
    </row>
    <row r="1363" spans="1:9" x14ac:dyDescent="0.35">
      <c r="A1363" s="49" t="s">
        <v>14</v>
      </c>
      <c r="B1363" s="49" t="s">
        <v>1041</v>
      </c>
      <c r="C1363" s="49">
        <v>521803</v>
      </c>
      <c r="D1363" s="49" t="s">
        <v>1045</v>
      </c>
      <c r="E1363" s="49">
        <v>251</v>
      </c>
      <c r="F1363" s="49">
        <v>0</v>
      </c>
      <c r="G1363" s="49" t="s">
        <v>14</v>
      </c>
      <c r="H1363" s="49">
        <v>251</v>
      </c>
      <c r="I1363" s="49">
        <v>0</v>
      </c>
    </row>
    <row r="1364" spans="1:9" x14ac:dyDescent="0.35">
      <c r="A1364" s="49" t="s">
        <v>24</v>
      </c>
      <c r="B1364" s="49" t="s">
        <v>1831</v>
      </c>
      <c r="C1364" s="49">
        <v>521804</v>
      </c>
      <c r="D1364" s="49" t="s">
        <v>2434</v>
      </c>
      <c r="E1364" s="49" t="s">
        <v>270</v>
      </c>
      <c r="F1364" s="49" t="s">
        <v>2433</v>
      </c>
      <c r="G1364" s="49" t="s">
        <v>24</v>
      </c>
      <c r="H1364" s="49" t="s">
        <v>270</v>
      </c>
      <c r="I1364" s="49" t="s">
        <v>2433</v>
      </c>
    </row>
    <row r="1365" spans="1:9" x14ac:dyDescent="0.35">
      <c r="A1365" s="49" t="s">
        <v>40</v>
      </c>
      <c r="B1365" s="49">
        <v>24</v>
      </c>
      <c r="C1365" s="49">
        <v>521806</v>
      </c>
      <c r="D1365" s="49" t="s">
        <v>3430</v>
      </c>
      <c r="E1365" s="49" t="s">
        <v>3428</v>
      </c>
      <c r="F1365" s="49" t="s">
        <v>3429</v>
      </c>
      <c r="G1365" s="49" t="s">
        <v>40</v>
      </c>
      <c r="H1365" s="49" t="s">
        <v>3428</v>
      </c>
      <c r="I1365" s="49" t="s">
        <v>3429</v>
      </c>
    </row>
    <row r="1366" spans="1:9" x14ac:dyDescent="0.35">
      <c r="A1366" s="49" t="s">
        <v>10</v>
      </c>
      <c r="B1366" s="49" t="s">
        <v>416</v>
      </c>
      <c r="C1366" s="49">
        <v>521808</v>
      </c>
      <c r="D1366" s="49" t="s">
        <v>405</v>
      </c>
      <c r="E1366" s="49" t="s">
        <v>417</v>
      </c>
      <c r="F1366" s="49" t="s">
        <v>418</v>
      </c>
      <c r="G1366" s="49" t="s">
        <v>10</v>
      </c>
      <c r="H1366" s="49" t="s">
        <v>417</v>
      </c>
      <c r="I1366" s="49" t="s">
        <v>418</v>
      </c>
    </row>
    <row r="1367" spans="1:9" x14ac:dyDescent="0.35">
      <c r="A1367" s="49" t="s">
        <v>42</v>
      </c>
      <c r="B1367" s="49" t="s">
        <v>3675</v>
      </c>
      <c r="C1367" s="49">
        <v>521810</v>
      </c>
      <c r="D1367" s="49" t="s">
        <v>588</v>
      </c>
      <c r="E1367" s="49" t="s">
        <v>3676</v>
      </c>
      <c r="F1367" s="49" t="s">
        <v>3677</v>
      </c>
      <c r="G1367" s="49" t="s">
        <v>42</v>
      </c>
      <c r="H1367" s="49" t="s">
        <v>3676</v>
      </c>
      <c r="I1367" s="49" t="s">
        <v>3677</v>
      </c>
    </row>
    <row r="1368" spans="1:9" x14ac:dyDescent="0.35">
      <c r="A1368" s="49" t="s">
        <v>37</v>
      </c>
      <c r="B1368" s="49" t="s">
        <v>3086</v>
      </c>
      <c r="C1368" s="49">
        <v>521811</v>
      </c>
      <c r="D1368" s="49" t="s">
        <v>3102</v>
      </c>
      <c r="E1368" s="49" t="s">
        <v>3101</v>
      </c>
      <c r="F1368" s="49">
        <v>0</v>
      </c>
      <c r="G1368" s="49" t="s">
        <v>37</v>
      </c>
      <c r="H1368" s="49" t="s">
        <v>3101</v>
      </c>
      <c r="I1368" s="49">
        <v>0</v>
      </c>
    </row>
    <row r="1369" spans="1:9" x14ac:dyDescent="0.35">
      <c r="A1369" s="49" t="s">
        <v>19</v>
      </c>
      <c r="B1369" s="49" t="s">
        <v>1582</v>
      </c>
      <c r="C1369" s="49">
        <v>521813</v>
      </c>
      <c r="D1369" s="49" t="s">
        <v>1584</v>
      </c>
      <c r="E1369" s="49" t="s">
        <v>1583</v>
      </c>
      <c r="F1369" s="49">
        <v>0</v>
      </c>
      <c r="G1369" s="49" t="s">
        <v>19</v>
      </c>
      <c r="H1369" s="49" t="s">
        <v>1583</v>
      </c>
      <c r="I1369" s="49">
        <v>0</v>
      </c>
    </row>
    <row r="1370" spans="1:9" x14ac:dyDescent="0.35">
      <c r="A1370" s="49" t="s">
        <v>10</v>
      </c>
      <c r="B1370" s="49" t="s">
        <v>412</v>
      </c>
      <c r="C1370" s="49">
        <v>521814</v>
      </c>
      <c r="D1370" s="49" t="s">
        <v>415</v>
      </c>
      <c r="E1370" s="49" t="s">
        <v>413</v>
      </c>
      <c r="F1370" s="49" t="s">
        <v>414</v>
      </c>
      <c r="G1370" s="49" t="s">
        <v>10</v>
      </c>
      <c r="H1370" s="49" t="s">
        <v>413</v>
      </c>
      <c r="I1370" s="49" t="s">
        <v>414</v>
      </c>
    </row>
    <row r="1371" spans="1:9" x14ac:dyDescent="0.35">
      <c r="A1371" s="49" t="s">
        <v>41</v>
      </c>
      <c r="B1371" s="49" t="s">
        <v>3567</v>
      </c>
      <c r="C1371" s="49">
        <v>521816</v>
      </c>
      <c r="D1371" s="49" t="s">
        <v>3595</v>
      </c>
      <c r="E1371" s="49" t="s">
        <v>3616</v>
      </c>
      <c r="F1371" s="49">
        <v>0</v>
      </c>
      <c r="G1371" s="49" t="s">
        <v>41</v>
      </c>
      <c r="H1371" s="49" t="s">
        <v>3616</v>
      </c>
      <c r="I1371" s="49">
        <v>0</v>
      </c>
    </row>
    <row r="1372" spans="1:9" x14ac:dyDescent="0.35">
      <c r="A1372" s="49" t="s">
        <v>10</v>
      </c>
      <c r="B1372" s="49" t="s">
        <v>366</v>
      </c>
      <c r="C1372" s="49">
        <v>521818</v>
      </c>
      <c r="D1372" s="49" t="s">
        <v>409</v>
      </c>
      <c r="E1372" s="49" t="s">
        <v>410</v>
      </c>
      <c r="F1372" s="49" t="s">
        <v>411</v>
      </c>
      <c r="G1372" s="49" t="s">
        <v>10</v>
      </c>
      <c r="H1372" s="49" t="s">
        <v>410</v>
      </c>
      <c r="I1372" s="49" t="s">
        <v>411</v>
      </c>
    </row>
    <row r="1373" spans="1:9" x14ac:dyDescent="0.35">
      <c r="A1373" s="49" t="s">
        <v>10</v>
      </c>
      <c r="B1373" s="49" t="s">
        <v>383</v>
      </c>
      <c r="C1373" s="49">
        <v>521819</v>
      </c>
      <c r="D1373" s="49" t="s">
        <v>409</v>
      </c>
      <c r="E1373" s="49" t="s">
        <v>407</v>
      </c>
      <c r="F1373" s="49" t="s">
        <v>408</v>
      </c>
      <c r="G1373" s="49" t="s">
        <v>10</v>
      </c>
      <c r="H1373" s="49" t="s">
        <v>407</v>
      </c>
      <c r="I1373" s="49" t="s">
        <v>408</v>
      </c>
    </row>
    <row r="1374" spans="1:9" x14ac:dyDescent="0.35">
      <c r="A1374" s="49" t="s">
        <v>24</v>
      </c>
      <c r="B1374" s="49" t="s">
        <v>2365</v>
      </c>
      <c r="C1374" s="49">
        <v>521823</v>
      </c>
      <c r="D1374" s="49" t="s">
        <v>1910</v>
      </c>
      <c r="E1374" s="49">
        <v>15</v>
      </c>
      <c r="F1374" s="49">
        <v>0</v>
      </c>
      <c r="G1374" s="49" t="s">
        <v>24</v>
      </c>
      <c r="H1374" s="49">
        <v>15</v>
      </c>
      <c r="I1374" s="49">
        <v>0</v>
      </c>
    </row>
    <row r="1375" spans="1:9" x14ac:dyDescent="0.35">
      <c r="A1375" s="49" t="s">
        <v>24</v>
      </c>
      <c r="B1375" s="49" t="s">
        <v>2365</v>
      </c>
      <c r="C1375" s="49">
        <v>521824</v>
      </c>
      <c r="D1375" s="49" t="s">
        <v>1910</v>
      </c>
      <c r="E1375" s="49">
        <v>77</v>
      </c>
      <c r="F1375" s="49">
        <v>0</v>
      </c>
      <c r="G1375" s="49" t="s">
        <v>24</v>
      </c>
      <c r="H1375" s="49">
        <v>77</v>
      </c>
      <c r="I1375" s="49">
        <v>0</v>
      </c>
    </row>
    <row r="1376" spans="1:9" x14ac:dyDescent="0.35">
      <c r="A1376" s="49" t="s">
        <v>17</v>
      </c>
      <c r="B1376" s="49" t="s">
        <v>1356</v>
      </c>
      <c r="C1376" s="49">
        <v>521825</v>
      </c>
      <c r="D1376" s="49" t="s">
        <v>1358</v>
      </c>
      <c r="E1376" s="49" t="s">
        <v>190</v>
      </c>
      <c r="F1376" s="49" t="s">
        <v>1357</v>
      </c>
      <c r="G1376" s="49" t="s">
        <v>17</v>
      </c>
      <c r="H1376" s="49" t="s">
        <v>190</v>
      </c>
      <c r="I1376" s="49" t="s">
        <v>1357</v>
      </c>
    </row>
    <row r="1377" spans="1:9" x14ac:dyDescent="0.35">
      <c r="A1377" s="49" t="s">
        <v>13</v>
      </c>
      <c r="B1377" s="49">
        <v>42</v>
      </c>
      <c r="C1377" s="49">
        <v>521828</v>
      </c>
      <c r="D1377" s="49" t="s">
        <v>968</v>
      </c>
      <c r="E1377" s="49" t="s">
        <v>967</v>
      </c>
      <c r="F1377" s="49">
        <v>0</v>
      </c>
      <c r="G1377" s="49" t="s">
        <v>13</v>
      </c>
      <c r="H1377" s="49" t="s">
        <v>967</v>
      </c>
      <c r="I1377" s="49">
        <v>0</v>
      </c>
    </row>
    <row r="1378" spans="1:9" x14ac:dyDescent="0.35">
      <c r="A1378" s="49" t="s">
        <v>10</v>
      </c>
      <c r="B1378" s="49" t="s">
        <v>402</v>
      </c>
      <c r="C1378" s="49">
        <v>521831</v>
      </c>
      <c r="D1378" s="49" t="s">
        <v>342</v>
      </c>
      <c r="E1378" s="49" t="s">
        <v>406</v>
      </c>
      <c r="F1378" s="49" t="s">
        <v>87</v>
      </c>
      <c r="G1378" s="49" t="s">
        <v>10</v>
      </c>
      <c r="H1378" s="49" t="s">
        <v>406</v>
      </c>
      <c r="I1378" s="49" t="s">
        <v>87</v>
      </c>
    </row>
    <row r="1379" spans="1:9" x14ac:dyDescent="0.35">
      <c r="A1379" s="49" t="s">
        <v>31</v>
      </c>
      <c r="B1379" s="49" t="s">
        <v>2778</v>
      </c>
      <c r="C1379" s="49">
        <v>521835</v>
      </c>
      <c r="D1379" s="49" t="s">
        <v>2803</v>
      </c>
      <c r="E1379" s="49" t="s">
        <v>2801</v>
      </c>
      <c r="F1379" s="49" t="s">
        <v>2802</v>
      </c>
      <c r="G1379" s="49" t="s">
        <v>31</v>
      </c>
      <c r="H1379" s="49" t="s">
        <v>2801</v>
      </c>
      <c r="I1379" s="49" t="s">
        <v>2802</v>
      </c>
    </row>
    <row r="1380" spans="1:9" x14ac:dyDescent="0.35">
      <c r="A1380" s="49" t="s">
        <v>19</v>
      </c>
      <c r="B1380" s="49" t="s">
        <v>1578</v>
      </c>
      <c r="C1380" s="49">
        <v>521836</v>
      </c>
      <c r="D1380" s="49" t="s">
        <v>1581</v>
      </c>
      <c r="E1380" s="49" t="s">
        <v>1579</v>
      </c>
      <c r="F1380" s="49" t="s">
        <v>1580</v>
      </c>
      <c r="G1380" s="49" t="s">
        <v>19</v>
      </c>
      <c r="H1380" s="49" t="s">
        <v>1579</v>
      </c>
      <c r="I1380" s="49" t="s">
        <v>1580</v>
      </c>
    </row>
    <row r="1381" spans="1:9" x14ac:dyDescent="0.35">
      <c r="A1381" s="49" t="s">
        <v>15</v>
      </c>
      <c r="B1381" s="49" t="s">
        <v>1074</v>
      </c>
      <c r="C1381" s="49">
        <v>521837</v>
      </c>
      <c r="D1381" s="49" t="s">
        <v>1088</v>
      </c>
      <c r="E1381" s="49" t="s">
        <v>1087</v>
      </c>
      <c r="F1381" s="49">
        <v>0</v>
      </c>
      <c r="G1381" s="49" t="s">
        <v>15</v>
      </c>
      <c r="H1381" s="49" t="s">
        <v>1087</v>
      </c>
      <c r="I1381" s="49">
        <v>0</v>
      </c>
    </row>
    <row r="1382" spans="1:9" x14ac:dyDescent="0.35">
      <c r="A1382" s="49" t="s">
        <v>10</v>
      </c>
      <c r="B1382" s="49" t="s">
        <v>402</v>
      </c>
      <c r="C1382" s="49">
        <v>521839</v>
      </c>
      <c r="D1382" s="49" t="s">
        <v>405</v>
      </c>
      <c r="E1382" s="49" t="s">
        <v>403</v>
      </c>
      <c r="F1382" s="49" t="s">
        <v>404</v>
      </c>
      <c r="G1382" s="49" t="s">
        <v>10</v>
      </c>
      <c r="H1382" s="49" t="s">
        <v>403</v>
      </c>
      <c r="I1382" s="49" t="s">
        <v>404</v>
      </c>
    </row>
    <row r="1383" spans="1:9" x14ac:dyDescent="0.35">
      <c r="A1383" s="49" t="s">
        <v>10</v>
      </c>
      <c r="B1383" s="49" t="s">
        <v>395</v>
      </c>
      <c r="C1383" s="49">
        <v>521840</v>
      </c>
      <c r="D1383" s="49" t="s">
        <v>398</v>
      </c>
      <c r="E1383" s="49" t="s">
        <v>400</v>
      </c>
      <c r="F1383" s="49" t="s">
        <v>401</v>
      </c>
      <c r="G1383" s="49" t="s">
        <v>10</v>
      </c>
      <c r="H1383" s="49" t="s">
        <v>400</v>
      </c>
      <c r="I1383" s="49" t="s">
        <v>401</v>
      </c>
    </row>
    <row r="1384" spans="1:9" x14ac:dyDescent="0.35">
      <c r="A1384" s="49" t="s">
        <v>10</v>
      </c>
      <c r="B1384" s="49" t="s">
        <v>395</v>
      </c>
      <c r="C1384" s="49">
        <v>521841</v>
      </c>
      <c r="D1384" s="49" t="s">
        <v>398</v>
      </c>
      <c r="E1384" s="49">
        <v>0</v>
      </c>
      <c r="F1384" s="49" t="s">
        <v>399</v>
      </c>
      <c r="G1384" s="49" t="s">
        <v>10</v>
      </c>
      <c r="H1384" s="49">
        <v>0</v>
      </c>
      <c r="I1384" s="49" t="s">
        <v>399</v>
      </c>
    </row>
    <row r="1385" spans="1:9" x14ac:dyDescent="0.35">
      <c r="A1385" s="49" t="s">
        <v>10</v>
      </c>
      <c r="B1385" s="49" t="s">
        <v>395</v>
      </c>
      <c r="C1385" s="49">
        <v>521842</v>
      </c>
      <c r="D1385" s="49" t="s">
        <v>398</v>
      </c>
      <c r="E1385" s="49" t="s">
        <v>396</v>
      </c>
      <c r="F1385" s="49" t="s">
        <v>397</v>
      </c>
      <c r="G1385" s="49" t="s">
        <v>10</v>
      </c>
      <c r="H1385" s="49" t="s">
        <v>396</v>
      </c>
      <c r="I1385" s="49" t="s">
        <v>397</v>
      </c>
    </row>
    <row r="1386" spans="1:9" x14ac:dyDescent="0.35">
      <c r="A1386" s="49" t="s">
        <v>12</v>
      </c>
      <c r="B1386" s="49">
        <v>76</v>
      </c>
      <c r="C1386" s="49">
        <v>521843</v>
      </c>
      <c r="D1386" s="49" t="s">
        <v>688</v>
      </c>
      <c r="E1386" s="49" t="s">
        <v>711</v>
      </c>
      <c r="F1386" s="49">
        <v>0</v>
      </c>
      <c r="G1386" s="49" t="s">
        <v>12</v>
      </c>
      <c r="H1386" s="49" t="s">
        <v>711</v>
      </c>
      <c r="I1386" s="49">
        <v>0</v>
      </c>
    </row>
    <row r="1387" spans="1:9" x14ac:dyDescent="0.35">
      <c r="A1387" s="49" t="s">
        <v>27</v>
      </c>
      <c r="B1387" s="49" t="s">
        <v>2591</v>
      </c>
      <c r="C1387" s="49">
        <v>521845</v>
      </c>
      <c r="D1387" s="49" t="s">
        <v>2593</v>
      </c>
      <c r="E1387" s="49" t="s">
        <v>758</v>
      </c>
      <c r="F1387" s="49" t="s">
        <v>2592</v>
      </c>
      <c r="G1387" s="49" t="s">
        <v>27</v>
      </c>
      <c r="H1387" s="49" t="s">
        <v>758</v>
      </c>
      <c r="I1387" s="49" t="s">
        <v>2592</v>
      </c>
    </row>
    <row r="1388" spans="1:9" x14ac:dyDescent="0.35">
      <c r="A1388" s="49" t="s">
        <v>11</v>
      </c>
      <c r="B1388" s="49" t="s">
        <v>583</v>
      </c>
      <c r="C1388" s="49">
        <v>521848</v>
      </c>
      <c r="D1388" s="49" t="s">
        <v>598</v>
      </c>
      <c r="E1388" s="49" t="s">
        <v>596</v>
      </c>
      <c r="F1388" s="49" t="s">
        <v>597</v>
      </c>
      <c r="G1388" s="49" t="s">
        <v>11</v>
      </c>
      <c r="H1388" s="49" t="s">
        <v>596</v>
      </c>
      <c r="I1388" s="49" t="s">
        <v>597</v>
      </c>
    </row>
    <row r="1389" spans="1:9" x14ac:dyDescent="0.35">
      <c r="A1389" s="49" t="s">
        <v>20</v>
      </c>
      <c r="B1389" s="49" t="s">
        <v>1771</v>
      </c>
      <c r="C1389" s="49">
        <v>521849</v>
      </c>
      <c r="D1389" s="49" t="s">
        <v>1774</v>
      </c>
      <c r="E1389" s="49" t="s">
        <v>1772</v>
      </c>
      <c r="F1389" s="49" t="s">
        <v>1773</v>
      </c>
      <c r="G1389" s="49" t="s">
        <v>20</v>
      </c>
      <c r="H1389" s="49" t="s">
        <v>1772</v>
      </c>
      <c r="I1389" s="49" t="s">
        <v>1773</v>
      </c>
    </row>
    <row r="1390" spans="1:9" x14ac:dyDescent="0.35">
      <c r="A1390" s="49" t="s">
        <v>21</v>
      </c>
      <c r="B1390" s="49" t="s">
        <v>1678</v>
      </c>
      <c r="C1390" s="49">
        <v>521850</v>
      </c>
      <c r="D1390" s="49" t="s">
        <v>1951</v>
      </c>
      <c r="E1390" s="49" t="s">
        <v>1949</v>
      </c>
      <c r="F1390" s="49" t="s">
        <v>1950</v>
      </c>
      <c r="G1390" s="49" t="s">
        <v>21</v>
      </c>
      <c r="H1390" s="49" t="s">
        <v>1949</v>
      </c>
      <c r="I1390" s="49" t="s">
        <v>1950</v>
      </c>
    </row>
    <row r="1391" spans="1:9" x14ac:dyDescent="0.35">
      <c r="A1391" s="49" t="s">
        <v>21</v>
      </c>
      <c r="B1391" s="49" t="s">
        <v>1945</v>
      </c>
      <c r="C1391" s="49">
        <v>521851</v>
      </c>
      <c r="D1391" s="49" t="s">
        <v>1948</v>
      </c>
      <c r="E1391" s="49" t="s">
        <v>1946</v>
      </c>
      <c r="F1391" s="49" t="s">
        <v>1947</v>
      </c>
      <c r="G1391" s="49" t="s">
        <v>21</v>
      </c>
      <c r="H1391" s="49" t="s">
        <v>1946</v>
      </c>
      <c r="I1391" s="49" t="s">
        <v>1947</v>
      </c>
    </row>
    <row r="1392" spans="1:9" x14ac:dyDescent="0.35">
      <c r="A1392" s="49" t="s">
        <v>10</v>
      </c>
      <c r="B1392" s="49" t="s">
        <v>388</v>
      </c>
      <c r="C1392" s="49">
        <v>521852</v>
      </c>
      <c r="D1392" s="49" t="s">
        <v>394</v>
      </c>
      <c r="E1392" s="49" t="s">
        <v>392</v>
      </c>
      <c r="F1392" s="49" t="s">
        <v>393</v>
      </c>
      <c r="G1392" s="49" t="s">
        <v>10</v>
      </c>
      <c r="H1392" s="49" t="s">
        <v>392</v>
      </c>
      <c r="I1392" s="49" t="s">
        <v>393</v>
      </c>
    </row>
    <row r="1393" spans="1:12" x14ac:dyDescent="0.35">
      <c r="A1393" s="49" t="s">
        <v>17</v>
      </c>
      <c r="B1393" s="49" t="s">
        <v>1346</v>
      </c>
      <c r="C1393" s="49">
        <v>521853</v>
      </c>
      <c r="D1393" s="49" t="s">
        <v>1350</v>
      </c>
      <c r="E1393" s="49" t="s">
        <v>1348</v>
      </c>
      <c r="F1393" s="49" t="s">
        <v>1349</v>
      </c>
      <c r="G1393" s="49" t="s">
        <v>17</v>
      </c>
      <c r="H1393" s="49" t="s">
        <v>1348</v>
      </c>
      <c r="I1393" s="49" t="s">
        <v>1349</v>
      </c>
    </row>
    <row r="1394" spans="1:12" x14ac:dyDescent="0.35">
      <c r="A1394" s="49" t="s">
        <v>31</v>
      </c>
      <c r="B1394" s="49" t="s">
        <v>2754</v>
      </c>
      <c r="C1394" s="49">
        <v>521854</v>
      </c>
      <c r="D1394" s="49" t="s">
        <v>2756</v>
      </c>
      <c r="E1394" s="49" t="s">
        <v>2755</v>
      </c>
      <c r="F1394" s="49">
        <v>0</v>
      </c>
      <c r="G1394" s="49" t="s">
        <v>31</v>
      </c>
      <c r="H1394" s="49" t="s">
        <v>2755</v>
      </c>
      <c r="I1394" s="49">
        <v>0</v>
      </c>
    </row>
    <row r="1395" spans="1:12" x14ac:dyDescent="0.35">
      <c r="A1395" s="49" t="s">
        <v>24</v>
      </c>
      <c r="B1395" s="49" t="s">
        <v>2365</v>
      </c>
      <c r="C1395" s="49">
        <v>521861</v>
      </c>
      <c r="D1395" s="49" t="s">
        <v>2300</v>
      </c>
      <c r="E1395" s="49" t="s">
        <v>2405</v>
      </c>
      <c r="F1395" s="49" t="s">
        <v>2406</v>
      </c>
      <c r="G1395" s="49" t="s">
        <v>22</v>
      </c>
      <c r="H1395" s="49" t="s">
        <v>2407</v>
      </c>
      <c r="I1395" s="49" t="s">
        <v>2408</v>
      </c>
      <c r="J1395" s="49" t="s">
        <v>24</v>
      </c>
      <c r="K1395" s="49" t="s">
        <v>2435</v>
      </c>
      <c r="L1395" s="49" t="s">
        <v>2436</v>
      </c>
    </row>
    <row r="1396" spans="1:12" x14ac:dyDescent="0.35">
      <c r="A1396" s="49" t="s">
        <v>21</v>
      </c>
      <c r="B1396" s="49" t="s">
        <v>1984</v>
      </c>
      <c r="C1396" s="49">
        <v>521862</v>
      </c>
      <c r="D1396" s="49" t="s">
        <v>1986</v>
      </c>
      <c r="E1396" s="49" t="s">
        <v>1989</v>
      </c>
      <c r="F1396" s="49" t="s">
        <v>759</v>
      </c>
      <c r="G1396" s="49" t="s">
        <v>21</v>
      </c>
      <c r="H1396" s="49" t="s">
        <v>1989</v>
      </c>
      <c r="I1396" s="49" t="s">
        <v>759</v>
      </c>
    </row>
    <row r="1397" spans="1:12" x14ac:dyDescent="0.35">
      <c r="A1397" s="49" t="s">
        <v>16</v>
      </c>
      <c r="B1397" s="49" t="s">
        <v>1203</v>
      </c>
      <c r="C1397" s="49">
        <v>521863</v>
      </c>
      <c r="D1397" s="49" t="s">
        <v>1205</v>
      </c>
      <c r="E1397" s="49" t="s">
        <v>1204</v>
      </c>
      <c r="F1397" s="49">
        <v>0</v>
      </c>
      <c r="G1397" s="49" t="s">
        <v>16</v>
      </c>
      <c r="H1397" s="49" t="s">
        <v>1204</v>
      </c>
      <c r="I1397" s="49">
        <v>0</v>
      </c>
    </row>
    <row r="1398" spans="1:12" x14ac:dyDescent="0.35">
      <c r="A1398" s="49" t="s">
        <v>21</v>
      </c>
      <c r="B1398" s="49" t="s">
        <v>1984</v>
      </c>
      <c r="C1398" s="49">
        <v>521864</v>
      </c>
      <c r="D1398" s="49" t="s">
        <v>1986</v>
      </c>
      <c r="E1398" s="49">
        <v>0</v>
      </c>
      <c r="F1398" s="49" t="s">
        <v>1985</v>
      </c>
      <c r="G1398" s="49" t="s">
        <v>21</v>
      </c>
      <c r="H1398" s="49">
        <v>0</v>
      </c>
      <c r="I1398" s="49" t="s">
        <v>1985</v>
      </c>
    </row>
    <row r="1399" spans="1:12" x14ac:dyDescent="0.35">
      <c r="A1399" s="49" t="s">
        <v>12</v>
      </c>
      <c r="B1399" s="49" t="s">
        <v>713</v>
      </c>
      <c r="C1399" s="49">
        <v>521867</v>
      </c>
      <c r="D1399" s="49" t="s">
        <v>716</v>
      </c>
      <c r="E1399" s="49" t="s">
        <v>714</v>
      </c>
      <c r="F1399" s="49" t="s">
        <v>715</v>
      </c>
      <c r="G1399" s="49" t="s">
        <v>12</v>
      </c>
      <c r="H1399" s="49" t="s">
        <v>714</v>
      </c>
      <c r="I1399" s="49" t="s">
        <v>715</v>
      </c>
    </row>
    <row r="1400" spans="1:12" x14ac:dyDescent="0.35">
      <c r="A1400" s="49" t="s">
        <v>17</v>
      </c>
      <c r="B1400" s="49" t="s">
        <v>1346</v>
      </c>
      <c r="C1400" s="49">
        <v>521868</v>
      </c>
      <c r="D1400" s="49" t="s">
        <v>1332</v>
      </c>
      <c r="E1400" s="49" t="s">
        <v>1347</v>
      </c>
      <c r="F1400" s="49">
        <v>0</v>
      </c>
      <c r="G1400" s="49" t="s">
        <v>17</v>
      </c>
      <c r="H1400" s="49" t="s">
        <v>1347</v>
      </c>
      <c r="I1400" s="49">
        <v>0</v>
      </c>
    </row>
    <row r="1401" spans="1:12" x14ac:dyDescent="0.35">
      <c r="A1401" s="49" t="s">
        <v>15</v>
      </c>
      <c r="B1401" s="49" t="s">
        <v>1074</v>
      </c>
      <c r="C1401" s="49">
        <v>521871</v>
      </c>
      <c r="D1401" s="49" t="s">
        <v>1086</v>
      </c>
      <c r="E1401" s="49" t="s">
        <v>1085</v>
      </c>
      <c r="F1401" s="49">
        <v>0</v>
      </c>
      <c r="G1401" s="49" t="s">
        <v>15</v>
      </c>
      <c r="H1401" s="49" t="s">
        <v>1085</v>
      </c>
      <c r="I1401" s="49">
        <v>0</v>
      </c>
    </row>
    <row r="1402" spans="1:12" x14ac:dyDescent="0.35">
      <c r="A1402" s="49" t="s">
        <v>41</v>
      </c>
      <c r="B1402" s="49" t="s">
        <v>3605</v>
      </c>
      <c r="C1402" s="49">
        <v>521873</v>
      </c>
      <c r="D1402" s="49" t="s">
        <v>3587</v>
      </c>
      <c r="E1402" s="49" t="s">
        <v>2648</v>
      </c>
      <c r="F1402" s="49">
        <v>0</v>
      </c>
      <c r="G1402" s="49" t="s">
        <v>41</v>
      </c>
      <c r="H1402" s="49" t="s">
        <v>2648</v>
      </c>
      <c r="I1402" s="49">
        <v>0</v>
      </c>
    </row>
    <row r="1403" spans="1:12" x14ac:dyDescent="0.35">
      <c r="A1403" s="49" t="s">
        <v>40</v>
      </c>
      <c r="B1403" s="49" t="s">
        <v>3366</v>
      </c>
      <c r="C1403" s="49">
        <v>521875</v>
      </c>
      <c r="D1403" s="49" t="s">
        <v>3424</v>
      </c>
      <c r="E1403" s="49" t="s">
        <v>3423</v>
      </c>
      <c r="F1403" s="49" t="s">
        <v>1258</v>
      </c>
      <c r="G1403" s="49" t="s">
        <v>40</v>
      </c>
      <c r="H1403" s="49" t="s">
        <v>3423</v>
      </c>
      <c r="I1403" s="49" t="s">
        <v>1258</v>
      </c>
    </row>
    <row r="1404" spans="1:12" x14ac:dyDescent="0.35">
      <c r="A1404" s="49" t="s">
        <v>42</v>
      </c>
      <c r="B1404" s="49" t="s">
        <v>3655</v>
      </c>
      <c r="C1404" s="49">
        <v>521876</v>
      </c>
      <c r="D1404" s="49" t="s">
        <v>3659</v>
      </c>
      <c r="E1404" s="49" t="s">
        <v>3658</v>
      </c>
      <c r="F1404" s="49">
        <v>0</v>
      </c>
      <c r="G1404" s="49" t="s">
        <v>42</v>
      </c>
      <c r="H1404" s="49" t="s">
        <v>3658</v>
      </c>
      <c r="I1404" s="49">
        <v>0</v>
      </c>
    </row>
    <row r="1405" spans="1:12" x14ac:dyDescent="0.35">
      <c r="A1405" s="49" t="s">
        <v>12</v>
      </c>
      <c r="B1405" s="49">
        <v>56</v>
      </c>
      <c r="C1405" s="49">
        <v>521884</v>
      </c>
      <c r="D1405" s="49" t="s">
        <v>707</v>
      </c>
      <c r="E1405" s="49" t="s">
        <v>705</v>
      </c>
      <c r="F1405" s="49" t="s">
        <v>706</v>
      </c>
      <c r="G1405" s="49" t="s">
        <v>12</v>
      </c>
      <c r="H1405" s="49" t="s">
        <v>705</v>
      </c>
      <c r="I1405" s="49" t="s">
        <v>706</v>
      </c>
    </row>
    <row r="1406" spans="1:12" x14ac:dyDescent="0.35">
      <c r="A1406" s="49" t="s">
        <v>40</v>
      </c>
      <c r="B1406" s="49" t="s">
        <v>3388</v>
      </c>
      <c r="C1406" s="49">
        <v>521885</v>
      </c>
      <c r="D1406" s="49" t="s">
        <v>3401</v>
      </c>
      <c r="E1406" s="49" t="s">
        <v>3400</v>
      </c>
      <c r="F1406" s="49">
        <v>0</v>
      </c>
      <c r="G1406" s="49" t="s">
        <v>40</v>
      </c>
      <c r="H1406" s="49" t="s">
        <v>3400</v>
      </c>
      <c r="I1406" s="49">
        <v>0</v>
      </c>
    </row>
    <row r="1407" spans="1:12" x14ac:dyDescent="0.35">
      <c r="A1407" s="49" t="s">
        <v>20</v>
      </c>
      <c r="B1407" s="49" t="s">
        <v>1747</v>
      </c>
      <c r="C1407" s="49">
        <v>521902</v>
      </c>
      <c r="D1407" s="49" t="s">
        <v>1767</v>
      </c>
      <c r="E1407" s="49" t="s">
        <v>1765</v>
      </c>
      <c r="F1407" s="49" t="s">
        <v>1766</v>
      </c>
      <c r="G1407" s="49" t="s">
        <v>20</v>
      </c>
      <c r="H1407" s="49" t="s">
        <v>1765</v>
      </c>
      <c r="I1407" s="49" t="s">
        <v>1766</v>
      </c>
    </row>
    <row r="1408" spans="1:12" x14ac:dyDescent="0.35">
      <c r="A1408" s="49" t="s">
        <v>42</v>
      </c>
      <c r="B1408" s="49" t="s">
        <v>3655</v>
      </c>
      <c r="C1408" s="49">
        <v>521911</v>
      </c>
      <c r="D1408" s="49" t="s">
        <v>3608</v>
      </c>
      <c r="E1408" s="49" t="s">
        <v>3656</v>
      </c>
      <c r="F1408" s="49" t="s">
        <v>3657</v>
      </c>
      <c r="G1408" s="49" t="s">
        <v>42</v>
      </c>
      <c r="H1408" s="49" t="s">
        <v>3656</v>
      </c>
      <c r="I1408" s="49" t="s">
        <v>3657</v>
      </c>
    </row>
    <row r="1409" spans="1:12" x14ac:dyDescent="0.35">
      <c r="A1409" s="49" t="s">
        <v>42</v>
      </c>
      <c r="B1409" s="49" t="s">
        <v>3653</v>
      </c>
      <c r="C1409" s="49">
        <v>521916</v>
      </c>
      <c r="D1409" s="49" t="s">
        <v>3649</v>
      </c>
      <c r="E1409" s="49">
        <v>205</v>
      </c>
      <c r="F1409" s="49" t="s">
        <v>3654</v>
      </c>
      <c r="G1409" s="49" t="s">
        <v>42</v>
      </c>
      <c r="H1409" s="49">
        <v>205</v>
      </c>
      <c r="I1409" s="49" t="s">
        <v>3654</v>
      </c>
    </row>
    <row r="1410" spans="1:12" x14ac:dyDescent="0.35">
      <c r="A1410" s="49" t="s">
        <v>16</v>
      </c>
      <c r="B1410" s="49" t="s">
        <v>1199</v>
      </c>
      <c r="C1410" s="49">
        <v>521920</v>
      </c>
      <c r="D1410" s="49" t="s">
        <v>1202</v>
      </c>
      <c r="E1410" s="49" t="s">
        <v>1200</v>
      </c>
      <c r="F1410" s="49" t="s">
        <v>1201</v>
      </c>
      <c r="G1410" s="49" t="s">
        <v>16</v>
      </c>
      <c r="H1410" s="49" t="s">
        <v>1200</v>
      </c>
      <c r="I1410" s="49" t="s">
        <v>1201</v>
      </c>
    </row>
    <row r="1411" spans="1:12" x14ac:dyDescent="0.35">
      <c r="A1411" s="49" t="s">
        <v>40</v>
      </c>
      <c r="B1411" s="49" t="s">
        <v>3377</v>
      </c>
      <c r="C1411" s="49">
        <v>521927</v>
      </c>
      <c r="D1411" s="49" t="s">
        <v>3422</v>
      </c>
      <c r="E1411" s="49" t="s">
        <v>3420</v>
      </c>
      <c r="F1411" s="49" t="s">
        <v>3421</v>
      </c>
      <c r="G1411" s="49" t="s">
        <v>40</v>
      </c>
      <c r="H1411" s="49" t="s">
        <v>3420</v>
      </c>
      <c r="I1411" s="49" t="s">
        <v>3421</v>
      </c>
    </row>
    <row r="1412" spans="1:12" x14ac:dyDescent="0.35">
      <c r="A1412" s="49" t="s">
        <v>12</v>
      </c>
      <c r="B1412" s="49" t="s">
        <v>693</v>
      </c>
      <c r="C1412" s="49">
        <v>521935</v>
      </c>
      <c r="D1412" s="49" t="s">
        <v>702</v>
      </c>
      <c r="E1412" s="49" t="s">
        <v>700</v>
      </c>
      <c r="F1412" s="49" t="s">
        <v>701</v>
      </c>
      <c r="G1412" s="49" t="s">
        <v>12</v>
      </c>
      <c r="H1412" s="49" t="s">
        <v>700</v>
      </c>
      <c r="I1412" s="49" t="s">
        <v>701</v>
      </c>
    </row>
    <row r="1413" spans="1:12" x14ac:dyDescent="0.35">
      <c r="A1413" s="49" t="s">
        <v>42</v>
      </c>
      <c r="B1413" s="49" t="s">
        <v>3670</v>
      </c>
      <c r="C1413" s="49">
        <v>521957</v>
      </c>
      <c r="D1413" s="49" t="s">
        <v>3671</v>
      </c>
      <c r="E1413" s="49">
        <v>121</v>
      </c>
      <c r="F1413" s="49">
        <v>0</v>
      </c>
      <c r="G1413" s="49" t="s">
        <v>42</v>
      </c>
      <c r="H1413" s="49">
        <v>121</v>
      </c>
      <c r="I1413" s="49">
        <v>0</v>
      </c>
    </row>
    <row r="1414" spans="1:12" x14ac:dyDescent="0.35">
      <c r="A1414" s="49" t="s">
        <v>40</v>
      </c>
      <c r="B1414" s="49" t="s">
        <v>3413</v>
      </c>
      <c r="C1414" s="49">
        <v>521961</v>
      </c>
      <c r="D1414" s="49" t="s">
        <v>3405</v>
      </c>
      <c r="E1414" s="49" t="s">
        <v>3414</v>
      </c>
      <c r="F1414" s="49" t="s">
        <v>3415</v>
      </c>
      <c r="G1414" s="49" t="s">
        <v>40</v>
      </c>
      <c r="H1414" s="49" t="s">
        <v>3414</v>
      </c>
      <c r="I1414" s="49" t="s">
        <v>3415</v>
      </c>
    </row>
    <row r="1415" spans="1:12" x14ac:dyDescent="0.35">
      <c r="A1415" s="49" t="s">
        <v>42</v>
      </c>
      <c r="B1415" s="49" t="s">
        <v>3527</v>
      </c>
      <c r="C1415" s="49">
        <v>521965</v>
      </c>
      <c r="D1415" s="49" t="s">
        <v>3649</v>
      </c>
      <c r="E1415" s="49" t="s">
        <v>3648</v>
      </c>
      <c r="F1415" s="49">
        <v>0</v>
      </c>
      <c r="G1415" s="49" t="s">
        <v>42</v>
      </c>
      <c r="H1415" s="49" t="s">
        <v>3648</v>
      </c>
      <c r="I1415" s="49">
        <v>0</v>
      </c>
    </row>
    <row r="1416" spans="1:12" x14ac:dyDescent="0.35">
      <c r="A1416" s="49" t="s">
        <v>40</v>
      </c>
      <c r="B1416" s="49" t="s">
        <v>3402</v>
      </c>
      <c r="C1416" s="49">
        <v>521967</v>
      </c>
      <c r="D1416" s="49" t="s">
        <v>3409</v>
      </c>
      <c r="E1416" s="49" t="s">
        <v>3407</v>
      </c>
      <c r="F1416" s="49" t="s">
        <v>3408</v>
      </c>
      <c r="G1416" s="49" t="s">
        <v>40</v>
      </c>
      <c r="H1416" s="49" t="s">
        <v>1958</v>
      </c>
      <c r="I1416" s="49" t="s">
        <v>3410</v>
      </c>
      <c r="J1416" s="49" t="s">
        <v>42</v>
      </c>
      <c r="K1416" s="49" t="s">
        <v>3572</v>
      </c>
      <c r="L1416" s="49" t="s">
        <v>3573</v>
      </c>
    </row>
    <row r="1417" spans="1:12" x14ac:dyDescent="0.35">
      <c r="A1417" s="49" t="s">
        <v>40</v>
      </c>
      <c r="B1417" s="49" t="s">
        <v>3402</v>
      </c>
      <c r="C1417" s="49">
        <v>521968</v>
      </c>
      <c r="D1417" s="49" t="s">
        <v>3405</v>
      </c>
      <c r="E1417" s="49" t="s">
        <v>3403</v>
      </c>
      <c r="F1417" s="49" t="s">
        <v>3404</v>
      </c>
      <c r="G1417" s="49" t="s">
        <v>40</v>
      </c>
      <c r="H1417" s="49" t="s">
        <v>3403</v>
      </c>
      <c r="I1417" s="49" t="s">
        <v>3406</v>
      </c>
      <c r="J1417" s="49" t="s">
        <v>42</v>
      </c>
      <c r="K1417" s="49">
        <v>0</v>
      </c>
      <c r="L1417" s="49" t="s">
        <v>3571</v>
      </c>
    </row>
    <row r="1418" spans="1:12" x14ac:dyDescent="0.35">
      <c r="A1418" s="49" t="s">
        <v>21</v>
      </c>
      <c r="B1418" s="49">
        <v>70</v>
      </c>
      <c r="C1418" s="49">
        <v>521972</v>
      </c>
      <c r="D1418" s="49" t="s">
        <v>1948</v>
      </c>
      <c r="E1418" s="49" t="s">
        <v>1982</v>
      </c>
      <c r="F1418" s="49" t="s">
        <v>1983</v>
      </c>
      <c r="G1418" s="49" t="s">
        <v>21</v>
      </c>
      <c r="H1418" s="49" t="s">
        <v>1982</v>
      </c>
      <c r="I1418" s="49" t="s">
        <v>1983</v>
      </c>
    </row>
    <row r="1419" spans="1:12" x14ac:dyDescent="0.35">
      <c r="A1419" s="49" t="s">
        <v>41</v>
      </c>
      <c r="B1419" s="49" t="s">
        <v>3567</v>
      </c>
      <c r="C1419" s="49">
        <v>521981</v>
      </c>
      <c r="D1419" s="49" t="s">
        <v>3570</v>
      </c>
      <c r="E1419" s="49" t="s">
        <v>3568</v>
      </c>
      <c r="F1419" s="49" t="s">
        <v>3569</v>
      </c>
      <c r="G1419" s="49" t="s">
        <v>41</v>
      </c>
      <c r="H1419" s="49" t="s">
        <v>3568</v>
      </c>
      <c r="I1419" s="49" t="s">
        <v>3569</v>
      </c>
    </row>
    <row r="1420" spans="1:12" x14ac:dyDescent="0.35">
      <c r="A1420" s="49" t="s">
        <v>40</v>
      </c>
      <c r="B1420" s="49" t="s">
        <v>3366</v>
      </c>
      <c r="C1420" s="49">
        <v>521989</v>
      </c>
      <c r="D1420" s="49" t="s">
        <v>3397</v>
      </c>
      <c r="E1420" s="49" t="s">
        <v>3398</v>
      </c>
      <c r="F1420" s="49" t="s">
        <v>3399</v>
      </c>
      <c r="G1420" s="49" t="s">
        <v>40</v>
      </c>
      <c r="H1420" s="49" t="s">
        <v>3398</v>
      </c>
      <c r="I1420" s="49" t="s">
        <v>3399</v>
      </c>
    </row>
    <row r="1421" spans="1:12" x14ac:dyDescent="0.35">
      <c r="A1421" s="49" t="s">
        <v>40</v>
      </c>
      <c r="B1421" s="49" t="s">
        <v>3366</v>
      </c>
      <c r="C1421" s="49">
        <v>521994</v>
      </c>
      <c r="D1421" s="49" t="s">
        <v>3397</v>
      </c>
      <c r="E1421" s="49" t="s">
        <v>3396</v>
      </c>
      <c r="F1421" s="49">
        <v>0</v>
      </c>
      <c r="G1421" s="49" t="s">
        <v>40</v>
      </c>
      <c r="H1421" s="49" t="s">
        <v>3396</v>
      </c>
      <c r="I1421" s="49">
        <v>0</v>
      </c>
    </row>
    <row r="1422" spans="1:12" x14ac:dyDescent="0.35">
      <c r="A1422" s="49" t="s">
        <v>40</v>
      </c>
      <c r="B1422" s="49" t="s">
        <v>3366</v>
      </c>
      <c r="C1422" s="49">
        <v>522000</v>
      </c>
      <c r="D1422" s="49" t="s">
        <v>3395</v>
      </c>
      <c r="E1422" s="49" t="s">
        <v>3393</v>
      </c>
      <c r="F1422" s="49" t="s">
        <v>3394</v>
      </c>
      <c r="G1422" s="49" t="s">
        <v>40</v>
      </c>
      <c r="H1422" s="49" t="s">
        <v>3393</v>
      </c>
      <c r="I1422" s="49" t="s">
        <v>3394</v>
      </c>
    </row>
    <row r="1423" spans="1:12" x14ac:dyDescent="0.35">
      <c r="A1423" s="49" t="s">
        <v>40</v>
      </c>
      <c r="B1423" s="49" t="s">
        <v>3377</v>
      </c>
      <c r="C1423" s="49">
        <v>522023</v>
      </c>
      <c r="D1423" s="49" t="s">
        <v>3380</v>
      </c>
      <c r="E1423" s="49" t="s">
        <v>3378</v>
      </c>
      <c r="F1423" s="49" t="s">
        <v>3379</v>
      </c>
      <c r="G1423" s="49" t="s">
        <v>40</v>
      </c>
      <c r="H1423" s="49" t="s">
        <v>3378</v>
      </c>
      <c r="I1423" s="49" t="s">
        <v>3379</v>
      </c>
    </row>
    <row r="1424" spans="1:12" x14ac:dyDescent="0.35">
      <c r="A1424" s="49" t="s">
        <v>22</v>
      </c>
      <c r="B1424" s="49">
        <v>16</v>
      </c>
      <c r="C1424" s="49">
        <v>522051</v>
      </c>
      <c r="D1424" s="49" t="s">
        <v>1824</v>
      </c>
      <c r="E1424" s="49" t="s">
        <v>2268</v>
      </c>
      <c r="F1424" s="49" t="s">
        <v>2269</v>
      </c>
      <c r="G1424" s="49" t="s">
        <v>22</v>
      </c>
      <c r="H1424" s="49" t="s">
        <v>2268</v>
      </c>
      <c r="I1424" s="49" t="s">
        <v>2269</v>
      </c>
    </row>
    <row r="1425" spans="1:9" x14ac:dyDescent="0.35">
      <c r="A1425" s="49" t="s">
        <v>22</v>
      </c>
      <c r="B1425" s="49">
        <v>16</v>
      </c>
      <c r="C1425" s="49">
        <v>522052</v>
      </c>
      <c r="D1425" s="49" t="s">
        <v>2253</v>
      </c>
      <c r="E1425" s="49" t="s">
        <v>2251</v>
      </c>
      <c r="F1425" s="49" t="s">
        <v>2252</v>
      </c>
      <c r="G1425" s="49" t="s">
        <v>22</v>
      </c>
      <c r="H1425" s="49" t="s">
        <v>2251</v>
      </c>
      <c r="I1425" s="49" t="s">
        <v>2252</v>
      </c>
    </row>
    <row r="1426" spans="1:9" x14ac:dyDescent="0.35">
      <c r="A1426" s="49" t="s">
        <v>37</v>
      </c>
      <c r="B1426" s="49" t="s">
        <v>3086</v>
      </c>
      <c r="C1426" s="49">
        <v>522056</v>
      </c>
      <c r="D1426" s="49" t="s">
        <v>3164</v>
      </c>
      <c r="E1426" s="49" t="s">
        <v>3163</v>
      </c>
      <c r="F1426" s="49">
        <v>0</v>
      </c>
      <c r="G1426" s="49" t="s">
        <v>37</v>
      </c>
      <c r="H1426" s="49" t="s">
        <v>3163</v>
      </c>
      <c r="I1426" s="49">
        <v>0</v>
      </c>
    </row>
    <row r="1427" spans="1:9" x14ac:dyDescent="0.35">
      <c r="A1427" s="49" t="s">
        <v>22</v>
      </c>
      <c r="B1427" s="49">
        <v>17</v>
      </c>
      <c r="C1427" s="49">
        <v>522060</v>
      </c>
      <c r="D1427" s="49" t="s">
        <v>1265</v>
      </c>
      <c r="E1427" s="49" t="s">
        <v>2249</v>
      </c>
      <c r="F1427" s="49" t="s">
        <v>2250</v>
      </c>
      <c r="G1427" s="49" t="s">
        <v>22</v>
      </c>
      <c r="H1427" s="49" t="s">
        <v>2249</v>
      </c>
      <c r="I1427" s="49" t="s">
        <v>2250</v>
      </c>
    </row>
    <row r="1428" spans="1:9" x14ac:dyDescent="0.35">
      <c r="A1428" s="49" t="s">
        <v>42</v>
      </c>
      <c r="B1428" s="49" t="s">
        <v>3527</v>
      </c>
      <c r="C1428" s="49">
        <v>522073</v>
      </c>
      <c r="D1428" s="49" t="s">
        <v>1555</v>
      </c>
      <c r="E1428" s="49" t="s">
        <v>3646</v>
      </c>
      <c r="F1428" s="49" t="s">
        <v>3647</v>
      </c>
      <c r="G1428" s="49" t="s">
        <v>42</v>
      </c>
      <c r="H1428" s="49" t="s">
        <v>3646</v>
      </c>
      <c r="I1428" s="49" t="s">
        <v>3647</v>
      </c>
    </row>
    <row r="1429" spans="1:9" x14ac:dyDescent="0.35">
      <c r="A1429" s="49" t="s">
        <v>42</v>
      </c>
      <c r="B1429" s="49" t="s">
        <v>3643</v>
      </c>
      <c r="C1429" s="49">
        <v>522074</v>
      </c>
      <c r="D1429" s="49" t="s">
        <v>3409</v>
      </c>
      <c r="E1429" s="49" t="s">
        <v>3644</v>
      </c>
      <c r="F1429" s="49" t="s">
        <v>3645</v>
      </c>
      <c r="G1429" s="49" t="s">
        <v>42</v>
      </c>
      <c r="H1429" s="49" t="s">
        <v>3644</v>
      </c>
      <c r="I1429" s="49" t="s">
        <v>3645</v>
      </c>
    </row>
    <row r="1430" spans="1:9" x14ac:dyDescent="0.35">
      <c r="A1430" s="49" t="s">
        <v>31</v>
      </c>
      <c r="B1430" s="49" t="s">
        <v>2768</v>
      </c>
      <c r="C1430" s="49">
        <v>522090</v>
      </c>
      <c r="D1430" s="49" t="s">
        <v>2800</v>
      </c>
      <c r="E1430" s="49" t="s">
        <v>2799</v>
      </c>
      <c r="F1430" s="49">
        <v>0</v>
      </c>
      <c r="G1430" s="49" t="s">
        <v>31</v>
      </c>
      <c r="H1430" s="49" t="s">
        <v>2799</v>
      </c>
      <c r="I1430" s="49">
        <v>0</v>
      </c>
    </row>
    <row r="1431" spans="1:9" x14ac:dyDescent="0.35">
      <c r="A1431" s="49" t="s">
        <v>31</v>
      </c>
      <c r="B1431" s="49" t="s">
        <v>2754</v>
      </c>
      <c r="C1431" s="49">
        <v>522098</v>
      </c>
      <c r="D1431" s="49" t="s">
        <v>2734</v>
      </c>
      <c r="E1431" s="49" t="s">
        <v>2798</v>
      </c>
      <c r="F1431" s="49">
        <v>0</v>
      </c>
      <c r="G1431" s="49" t="s">
        <v>31</v>
      </c>
      <c r="H1431" s="49" t="s">
        <v>2798</v>
      </c>
      <c r="I1431" s="49">
        <v>0</v>
      </c>
    </row>
    <row r="1432" spans="1:9" x14ac:dyDescent="0.35">
      <c r="A1432" s="49" t="s">
        <v>15</v>
      </c>
      <c r="B1432" s="49" t="s">
        <v>1071</v>
      </c>
      <c r="C1432" s="49">
        <v>522101</v>
      </c>
      <c r="D1432" s="49" t="s">
        <v>1073</v>
      </c>
      <c r="E1432" s="49" t="s">
        <v>1078</v>
      </c>
      <c r="F1432" s="49">
        <v>0</v>
      </c>
      <c r="G1432" s="49" t="s">
        <v>15</v>
      </c>
      <c r="H1432" s="49" t="s">
        <v>1078</v>
      </c>
      <c r="I1432" s="49">
        <v>0</v>
      </c>
    </row>
    <row r="1433" spans="1:9" x14ac:dyDescent="0.35">
      <c r="A1433" s="49" t="s">
        <v>15</v>
      </c>
      <c r="B1433" s="49" t="s">
        <v>1079</v>
      </c>
      <c r="C1433" s="49">
        <v>522106</v>
      </c>
      <c r="D1433" s="49" t="s">
        <v>1084</v>
      </c>
      <c r="E1433" s="49" t="s">
        <v>1082</v>
      </c>
      <c r="F1433" s="49" t="s">
        <v>1083</v>
      </c>
      <c r="G1433" s="49" t="s">
        <v>15</v>
      </c>
      <c r="H1433" s="49" t="s">
        <v>1082</v>
      </c>
      <c r="I1433" s="49" t="s">
        <v>1083</v>
      </c>
    </row>
    <row r="1434" spans="1:9" x14ac:dyDescent="0.35">
      <c r="A1434" s="49" t="s">
        <v>13</v>
      </c>
      <c r="B1434" s="49" t="s">
        <v>944</v>
      </c>
      <c r="C1434" s="49">
        <v>522118</v>
      </c>
      <c r="D1434" s="49" t="s">
        <v>966</v>
      </c>
      <c r="E1434" s="49" t="s">
        <v>964</v>
      </c>
      <c r="F1434" s="49" t="s">
        <v>965</v>
      </c>
      <c r="G1434" s="49" t="s">
        <v>13</v>
      </c>
      <c r="H1434" s="49" t="s">
        <v>964</v>
      </c>
      <c r="I1434" s="49" t="s">
        <v>965</v>
      </c>
    </row>
    <row r="1435" spans="1:9" x14ac:dyDescent="0.35">
      <c r="A1435" s="49" t="s">
        <v>15</v>
      </c>
      <c r="B1435" s="49" t="s">
        <v>1079</v>
      </c>
      <c r="C1435" s="49">
        <v>522119</v>
      </c>
      <c r="D1435" s="49" t="s">
        <v>1081</v>
      </c>
      <c r="E1435" s="49" t="s">
        <v>1080</v>
      </c>
      <c r="F1435" s="49">
        <v>0</v>
      </c>
      <c r="G1435" s="49" t="s">
        <v>15</v>
      </c>
      <c r="H1435" s="49" t="s">
        <v>1080</v>
      </c>
      <c r="I1435" s="49">
        <v>0</v>
      </c>
    </row>
    <row r="1436" spans="1:9" x14ac:dyDescent="0.35">
      <c r="A1436" s="49" t="s">
        <v>15</v>
      </c>
      <c r="B1436" s="49" t="s">
        <v>1074</v>
      </c>
      <c r="C1436" s="49">
        <v>522120</v>
      </c>
      <c r="D1436" s="49" t="s">
        <v>1077</v>
      </c>
      <c r="E1436" s="49" t="s">
        <v>1075</v>
      </c>
      <c r="F1436" s="49" t="s">
        <v>1076</v>
      </c>
      <c r="G1436" s="49" t="s">
        <v>15</v>
      </c>
      <c r="H1436" s="49" t="s">
        <v>1075</v>
      </c>
      <c r="I1436" s="49" t="s">
        <v>1076</v>
      </c>
    </row>
    <row r="1437" spans="1:9" x14ac:dyDescent="0.35">
      <c r="A1437" s="49" t="s">
        <v>10</v>
      </c>
      <c r="B1437" s="49" t="s">
        <v>388</v>
      </c>
      <c r="C1437" s="49">
        <v>522129</v>
      </c>
      <c r="D1437" s="49" t="s">
        <v>391</v>
      </c>
      <c r="E1437" s="49" t="s">
        <v>389</v>
      </c>
      <c r="F1437" s="49" t="s">
        <v>390</v>
      </c>
      <c r="G1437" s="49" t="s">
        <v>10</v>
      </c>
      <c r="H1437" s="49" t="s">
        <v>389</v>
      </c>
      <c r="I1437" s="49" t="s">
        <v>390</v>
      </c>
    </row>
    <row r="1438" spans="1:9" x14ac:dyDescent="0.35">
      <c r="A1438" s="49" t="s">
        <v>34</v>
      </c>
      <c r="B1438" s="49" t="s">
        <v>2933</v>
      </c>
      <c r="C1438" s="49">
        <v>522152</v>
      </c>
      <c r="D1438" s="49" t="s">
        <v>2935</v>
      </c>
      <c r="E1438" s="49" t="s">
        <v>2934</v>
      </c>
      <c r="F1438" s="49">
        <v>0</v>
      </c>
      <c r="G1438" s="49" t="s">
        <v>34</v>
      </c>
      <c r="H1438" s="49" t="s">
        <v>2934</v>
      </c>
      <c r="I1438" s="49">
        <v>0</v>
      </c>
    </row>
    <row r="1439" spans="1:9" x14ac:dyDescent="0.35">
      <c r="A1439" s="49" t="s">
        <v>11</v>
      </c>
      <c r="B1439" s="49" t="s">
        <v>589</v>
      </c>
      <c r="C1439" s="49">
        <v>522165</v>
      </c>
      <c r="D1439" s="49" t="s">
        <v>595</v>
      </c>
      <c r="E1439" s="49" t="s">
        <v>593</v>
      </c>
      <c r="F1439" s="49" t="s">
        <v>594</v>
      </c>
      <c r="G1439" s="49" t="s">
        <v>11</v>
      </c>
      <c r="H1439" s="49" t="s">
        <v>593</v>
      </c>
      <c r="I1439" s="49" t="s">
        <v>594</v>
      </c>
    </row>
    <row r="1440" spans="1:9" x14ac:dyDescent="0.35">
      <c r="A1440" s="49" t="s">
        <v>11</v>
      </c>
      <c r="B1440" s="49" t="s">
        <v>589</v>
      </c>
      <c r="C1440" s="49">
        <v>522170</v>
      </c>
      <c r="D1440" s="49" t="s">
        <v>592</v>
      </c>
      <c r="E1440" s="49" t="s">
        <v>590</v>
      </c>
      <c r="F1440" s="49" t="s">
        <v>591</v>
      </c>
      <c r="G1440" s="49" t="s">
        <v>11</v>
      </c>
      <c r="H1440" s="49" t="s">
        <v>590</v>
      </c>
      <c r="I1440" s="49" t="s">
        <v>591</v>
      </c>
    </row>
    <row r="1441" spans="1:9" x14ac:dyDescent="0.35">
      <c r="A1441" s="49" t="s">
        <v>27</v>
      </c>
      <c r="B1441" s="49" t="s">
        <v>2617</v>
      </c>
      <c r="C1441" s="49">
        <v>522197</v>
      </c>
      <c r="D1441" s="49" t="s">
        <v>1259</v>
      </c>
      <c r="E1441" s="49" t="s">
        <v>2618</v>
      </c>
      <c r="F1441" s="49" t="s">
        <v>2619</v>
      </c>
      <c r="G1441" s="49" t="s">
        <v>27</v>
      </c>
      <c r="H1441" s="49" t="s">
        <v>2618</v>
      </c>
      <c r="I1441" s="49" t="s">
        <v>2619</v>
      </c>
    </row>
    <row r="1442" spans="1:9" x14ac:dyDescent="0.35">
      <c r="A1442" s="49" t="s">
        <v>32</v>
      </c>
      <c r="B1442" s="49" t="s">
        <v>2853</v>
      </c>
      <c r="C1442" s="49">
        <v>522208</v>
      </c>
      <c r="D1442" s="49" t="s">
        <v>2907</v>
      </c>
      <c r="E1442" s="49" t="s">
        <v>2905</v>
      </c>
      <c r="F1442" s="49" t="s">
        <v>2906</v>
      </c>
      <c r="G1442" s="49" t="s">
        <v>32</v>
      </c>
      <c r="H1442" s="49" t="s">
        <v>2905</v>
      </c>
      <c r="I1442" s="49" t="s">
        <v>2906</v>
      </c>
    </row>
    <row r="1443" spans="1:9" x14ac:dyDescent="0.35">
      <c r="A1443" s="49" t="s">
        <v>17</v>
      </c>
      <c r="B1443" s="49" t="s">
        <v>1329</v>
      </c>
      <c r="C1443" s="49">
        <v>522217</v>
      </c>
      <c r="D1443" s="49" t="s">
        <v>289</v>
      </c>
      <c r="E1443" s="49" t="s">
        <v>1345</v>
      </c>
      <c r="F1443" s="49">
        <v>0</v>
      </c>
      <c r="G1443" s="49" t="s">
        <v>17</v>
      </c>
      <c r="H1443" s="49" t="s">
        <v>1345</v>
      </c>
      <c r="I1443" s="49">
        <v>0</v>
      </c>
    </row>
    <row r="1444" spans="1:9" x14ac:dyDescent="0.35">
      <c r="A1444" s="49" t="s">
        <v>41</v>
      </c>
      <c r="B1444" s="49" t="s">
        <v>3605</v>
      </c>
      <c r="C1444" s="49">
        <v>522231</v>
      </c>
      <c r="D1444" s="49" t="s">
        <v>3613</v>
      </c>
      <c r="E1444" s="49" t="s">
        <v>3611</v>
      </c>
      <c r="F1444" s="49" t="s">
        <v>3612</v>
      </c>
      <c r="G1444" s="49" t="s">
        <v>41</v>
      </c>
      <c r="H1444" s="49" t="s">
        <v>3611</v>
      </c>
      <c r="I1444" s="49" t="s">
        <v>3612</v>
      </c>
    </row>
    <row r="1445" spans="1:9" x14ac:dyDescent="0.35">
      <c r="A1445" s="49" t="s">
        <v>9</v>
      </c>
      <c r="B1445" s="49" t="s">
        <v>295</v>
      </c>
      <c r="C1445" s="49">
        <v>522232</v>
      </c>
      <c r="D1445" s="49" t="s">
        <v>318</v>
      </c>
      <c r="E1445" s="49" t="s">
        <v>214</v>
      </c>
      <c r="F1445" s="49" t="s">
        <v>317</v>
      </c>
      <c r="G1445" s="49" t="s">
        <v>9</v>
      </c>
      <c r="H1445" s="49" t="s">
        <v>214</v>
      </c>
      <c r="I1445" s="49" t="s">
        <v>317</v>
      </c>
    </row>
    <row r="1446" spans="1:9" x14ac:dyDescent="0.35">
      <c r="A1446" s="49" t="s">
        <v>42</v>
      </c>
      <c r="B1446" s="49" t="s">
        <v>3637</v>
      </c>
      <c r="C1446" s="49">
        <v>522242</v>
      </c>
      <c r="D1446" s="49" t="s">
        <v>3640</v>
      </c>
      <c r="E1446" s="49" t="s">
        <v>3641</v>
      </c>
      <c r="F1446" s="49" t="s">
        <v>3642</v>
      </c>
      <c r="G1446" s="49" t="s">
        <v>42</v>
      </c>
      <c r="H1446" s="49" t="s">
        <v>3641</v>
      </c>
      <c r="I1446" s="49" t="s">
        <v>3642</v>
      </c>
    </row>
    <row r="1447" spans="1:9" x14ac:dyDescent="0.35">
      <c r="A1447" s="49" t="s">
        <v>42</v>
      </c>
      <c r="B1447" s="49" t="s">
        <v>3637</v>
      </c>
      <c r="C1447" s="49">
        <v>522254</v>
      </c>
      <c r="D1447" s="49" t="s">
        <v>3640</v>
      </c>
      <c r="E1447" s="49" t="s">
        <v>3553</v>
      </c>
      <c r="F1447" s="49" t="s">
        <v>3639</v>
      </c>
      <c r="G1447" s="49" t="s">
        <v>42</v>
      </c>
      <c r="H1447" s="49" t="s">
        <v>3553</v>
      </c>
      <c r="I1447" s="49" t="s">
        <v>3639</v>
      </c>
    </row>
    <row r="1448" spans="1:9" x14ac:dyDescent="0.35">
      <c r="A1448" s="49" t="s">
        <v>3795</v>
      </c>
      <c r="B1448" s="49" t="s">
        <v>3796</v>
      </c>
      <c r="C1448" s="49">
        <v>522274</v>
      </c>
      <c r="D1448" s="49" t="s">
        <v>3803</v>
      </c>
      <c r="E1448" s="49" t="s">
        <v>3802</v>
      </c>
      <c r="F1448" s="49">
        <v>0</v>
      </c>
      <c r="G1448" s="49" t="s">
        <v>3795</v>
      </c>
      <c r="H1448" s="49" t="s">
        <v>3802</v>
      </c>
      <c r="I1448" s="49">
        <v>0</v>
      </c>
    </row>
    <row r="1449" spans="1:9" x14ac:dyDescent="0.35">
      <c r="A1449" s="49" t="s">
        <v>29</v>
      </c>
      <c r="B1449" s="49">
        <v>46</v>
      </c>
      <c r="C1449" s="49">
        <v>522312</v>
      </c>
      <c r="D1449" s="49" t="s">
        <v>2713</v>
      </c>
      <c r="E1449" s="49" t="s">
        <v>2724</v>
      </c>
      <c r="F1449" s="49" t="s">
        <v>2725</v>
      </c>
      <c r="G1449" s="49" t="s">
        <v>29</v>
      </c>
      <c r="H1449" s="49" t="s">
        <v>2724</v>
      </c>
      <c r="I1449" s="49" t="s">
        <v>2725</v>
      </c>
    </row>
    <row r="1450" spans="1:9" x14ac:dyDescent="0.35">
      <c r="A1450" s="49" t="s">
        <v>9</v>
      </c>
      <c r="B1450" s="49" t="s">
        <v>301</v>
      </c>
      <c r="C1450" s="49">
        <v>522328</v>
      </c>
      <c r="D1450" s="49" t="s">
        <v>307</v>
      </c>
      <c r="E1450" s="49" t="s">
        <v>306</v>
      </c>
      <c r="F1450" s="49">
        <v>0</v>
      </c>
      <c r="G1450" s="49" t="s">
        <v>9</v>
      </c>
      <c r="H1450" s="49" t="s">
        <v>306</v>
      </c>
      <c r="I1450" s="49">
        <v>0</v>
      </c>
    </row>
    <row r="1451" spans="1:9" x14ac:dyDescent="0.35">
      <c r="A1451" s="49" t="s">
        <v>14</v>
      </c>
      <c r="B1451" s="49" t="s">
        <v>1037</v>
      </c>
      <c r="C1451" s="49">
        <v>522331</v>
      </c>
      <c r="D1451" s="49" t="s">
        <v>1040</v>
      </c>
      <c r="E1451" s="49" t="s">
        <v>1038</v>
      </c>
      <c r="F1451" s="49" t="s">
        <v>1039</v>
      </c>
      <c r="G1451" s="49" t="s">
        <v>14</v>
      </c>
      <c r="H1451" s="49" t="s">
        <v>1038</v>
      </c>
      <c r="I1451" s="49" t="s">
        <v>1039</v>
      </c>
    </row>
    <row r="1452" spans="1:9" x14ac:dyDescent="0.35">
      <c r="A1452" s="49" t="s">
        <v>36</v>
      </c>
      <c r="B1452" s="49">
        <v>37</v>
      </c>
      <c r="C1452" s="49">
        <v>522350</v>
      </c>
      <c r="D1452" s="49" t="s">
        <v>3077</v>
      </c>
      <c r="E1452" s="49" t="s">
        <v>3075</v>
      </c>
      <c r="F1452" s="49" t="s">
        <v>3076</v>
      </c>
      <c r="G1452" s="49" t="s">
        <v>36</v>
      </c>
      <c r="H1452" s="49" t="s">
        <v>3075</v>
      </c>
      <c r="I1452" s="49" t="s">
        <v>3076</v>
      </c>
    </row>
    <row r="1453" spans="1:9" x14ac:dyDescent="0.35">
      <c r="A1453" s="49" t="s">
        <v>17</v>
      </c>
      <c r="B1453" s="49" t="s">
        <v>1329</v>
      </c>
      <c r="C1453" s="49">
        <v>522361</v>
      </c>
      <c r="D1453" s="49" t="s">
        <v>1332</v>
      </c>
      <c r="E1453" s="49" t="s">
        <v>1330</v>
      </c>
      <c r="F1453" s="49" t="s">
        <v>1331</v>
      </c>
      <c r="G1453" s="49" t="s">
        <v>17</v>
      </c>
      <c r="H1453" s="49" t="s">
        <v>1330</v>
      </c>
      <c r="I1453" s="49" t="s">
        <v>1331</v>
      </c>
    </row>
    <row r="1454" spans="1:9" x14ac:dyDescent="0.35">
      <c r="A1454" s="49" t="s">
        <v>17</v>
      </c>
      <c r="B1454" s="49" t="s">
        <v>1339</v>
      </c>
      <c r="C1454" s="49">
        <v>522378</v>
      </c>
      <c r="D1454" s="49" t="s">
        <v>1344</v>
      </c>
      <c r="E1454" s="49" t="s">
        <v>1342</v>
      </c>
      <c r="F1454" s="49" t="s">
        <v>1343</v>
      </c>
      <c r="G1454" s="49" t="s">
        <v>17</v>
      </c>
      <c r="H1454" s="49" t="s">
        <v>1342</v>
      </c>
      <c r="I1454" s="49" t="s">
        <v>1343</v>
      </c>
    </row>
    <row r="1455" spans="1:9" x14ac:dyDescent="0.35">
      <c r="A1455" s="49" t="s">
        <v>21</v>
      </c>
      <c r="B1455" s="49" t="s">
        <v>1927</v>
      </c>
      <c r="C1455" s="49">
        <v>522394</v>
      </c>
      <c r="D1455" s="49" t="s">
        <v>1981</v>
      </c>
      <c r="E1455" s="49" t="s">
        <v>1980</v>
      </c>
      <c r="F1455" s="49">
        <v>0</v>
      </c>
      <c r="G1455" s="49" t="s">
        <v>21</v>
      </c>
      <c r="H1455" s="49" t="s">
        <v>1980</v>
      </c>
      <c r="I1455" s="49">
        <v>0</v>
      </c>
    </row>
    <row r="1456" spans="1:9" x14ac:dyDescent="0.35">
      <c r="A1456" s="49" t="s">
        <v>39</v>
      </c>
      <c r="B1456" s="49" t="s">
        <v>3306</v>
      </c>
      <c r="C1456" s="49">
        <v>522434</v>
      </c>
      <c r="D1456" s="49" t="s">
        <v>3309</v>
      </c>
      <c r="E1456" s="49" t="s">
        <v>3307</v>
      </c>
      <c r="F1456" s="49" t="s">
        <v>3308</v>
      </c>
      <c r="G1456" s="49" t="s">
        <v>39</v>
      </c>
      <c r="H1456" s="49" t="s">
        <v>3307</v>
      </c>
      <c r="I1456" s="49" t="s">
        <v>3308</v>
      </c>
    </row>
    <row r="1457" spans="1:9" x14ac:dyDescent="0.35">
      <c r="A1457" s="49" t="s">
        <v>33</v>
      </c>
      <c r="B1457" s="49">
        <v>36</v>
      </c>
      <c r="C1457" s="49">
        <v>522456</v>
      </c>
      <c r="D1457" s="49" t="s">
        <v>2926</v>
      </c>
      <c r="E1457" s="49" t="s">
        <v>2924</v>
      </c>
      <c r="F1457" s="49" t="s">
        <v>2925</v>
      </c>
      <c r="G1457" s="49" t="s">
        <v>33</v>
      </c>
      <c r="H1457" s="49" t="s">
        <v>2924</v>
      </c>
      <c r="I1457" s="49" t="s">
        <v>2925</v>
      </c>
    </row>
    <row r="1458" spans="1:9" x14ac:dyDescent="0.35">
      <c r="A1458" s="49" t="s">
        <v>37</v>
      </c>
      <c r="B1458" s="49">
        <v>53</v>
      </c>
      <c r="C1458" s="49">
        <v>522481</v>
      </c>
      <c r="D1458" s="49" t="s">
        <v>3099</v>
      </c>
      <c r="E1458" s="49" t="s">
        <v>1369</v>
      </c>
      <c r="F1458" s="49">
        <v>0</v>
      </c>
      <c r="G1458" s="49" t="s">
        <v>37</v>
      </c>
      <c r="H1458" s="49" t="s">
        <v>1369</v>
      </c>
      <c r="I1458" s="49">
        <v>0</v>
      </c>
    </row>
    <row r="1459" spans="1:9" x14ac:dyDescent="0.35">
      <c r="A1459" s="49" t="s">
        <v>37</v>
      </c>
      <c r="B1459" s="49">
        <v>54</v>
      </c>
      <c r="C1459" s="49">
        <v>522496</v>
      </c>
      <c r="D1459" s="49" t="s">
        <v>3098</v>
      </c>
      <c r="E1459" s="49" t="s">
        <v>3096</v>
      </c>
      <c r="F1459" s="49" t="s">
        <v>3097</v>
      </c>
      <c r="G1459" s="49" t="s">
        <v>37</v>
      </c>
      <c r="H1459" s="49" t="s">
        <v>3096</v>
      </c>
      <c r="I1459" s="49" t="s">
        <v>3097</v>
      </c>
    </row>
    <row r="1460" spans="1:9" x14ac:dyDescent="0.35">
      <c r="A1460" s="49" t="s">
        <v>37</v>
      </c>
      <c r="B1460" s="49">
        <v>55</v>
      </c>
      <c r="C1460" s="49">
        <v>522503</v>
      </c>
      <c r="D1460" s="49" t="s">
        <v>3095</v>
      </c>
      <c r="E1460" s="49" t="s">
        <v>3093</v>
      </c>
      <c r="F1460" s="49" t="s">
        <v>3094</v>
      </c>
      <c r="G1460" s="49" t="s">
        <v>37</v>
      </c>
      <c r="H1460" s="49" t="s">
        <v>3093</v>
      </c>
      <c r="I1460" s="49" t="s">
        <v>3094</v>
      </c>
    </row>
    <row r="1461" spans="1:9" x14ac:dyDescent="0.35">
      <c r="A1461" s="49" t="s">
        <v>37</v>
      </c>
      <c r="B1461" s="49">
        <v>55</v>
      </c>
      <c r="C1461" s="49">
        <v>522505</v>
      </c>
      <c r="D1461" s="49" t="s">
        <v>3158</v>
      </c>
      <c r="E1461" s="49" t="s">
        <v>3156</v>
      </c>
      <c r="F1461" s="49" t="s">
        <v>3157</v>
      </c>
      <c r="G1461" s="49" t="s">
        <v>37</v>
      </c>
      <c r="H1461" s="49" t="s">
        <v>3156</v>
      </c>
      <c r="I1461" s="49" t="s">
        <v>3157</v>
      </c>
    </row>
    <row r="1462" spans="1:9" x14ac:dyDescent="0.35">
      <c r="A1462" s="49" t="s">
        <v>10</v>
      </c>
      <c r="B1462" s="49" t="s">
        <v>383</v>
      </c>
      <c r="C1462" s="49">
        <v>522506</v>
      </c>
      <c r="D1462" s="49" t="s">
        <v>368</v>
      </c>
      <c r="E1462" s="49" t="s">
        <v>387</v>
      </c>
      <c r="F1462" s="49">
        <v>0</v>
      </c>
      <c r="G1462" s="49" t="s">
        <v>10</v>
      </c>
      <c r="H1462" s="49" t="s">
        <v>387</v>
      </c>
      <c r="I1462" s="49">
        <v>0</v>
      </c>
    </row>
    <row r="1463" spans="1:9" x14ac:dyDescent="0.35">
      <c r="A1463" s="49" t="s">
        <v>12</v>
      </c>
      <c r="B1463" s="49" t="s">
        <v>708</v>
      </c>
      <c r="C1463" s="49">
        <v>522508</v>
      </c>
      <c r="D1463" s="49" t="s">
        <v>710</v>
      </c>
      <c r="E1463" s="49">
        <v>51</v>
      </c>
      <c r="F1463" s="49" t="s">
        <v>709</v>
      </c>
      <c r="G1463" s="49" t="s">
        <v>12</v>
      </c>
      <c r="H1463" s="49">
        <v>51</v>
      </c>
      <c r="I1463" s="49" t="s">
        <v>709</v>
      </c>
    </row>
    <row r="1464" spans="1:9" x14ac:dyDescent="0.35">
      <c r="A1464" s="49" t="s">
        <v>10</v>
      </c>
      <c r="B1464" s="49" t="s">
        <v>383</v>
      </c>
      <c r="C1464" s="49">
        <v>522509</v>
      </c>
      <c r="D1464" s="49" t="s">
        <v>386</v>
      </c>
      <c r="E1464" s="49" t="s">
        <v>384</v>
      </c>
      <c r="F1464" s="49" t="s">
        <v>385</v>
      </c>
      <c r="G1464" s="49" t="s">
        <v>10</v>
      </c>
      <c r="H1464" s="49" t="s">
        <v>384</v>
      </c>
      <c r="I1464" s="49" t="s">
        <v>385</v>
      </c>
    </row>
    <row r="1465" spans="1:9" x14ac:dyDescent="0.35">
      <c r="A1465" s="49" t="s">
        <v>42</v>
      </c>
      <c r="B1465" s="49" t="s">
        <v>3637</v>
      </c>
      <c r="C1465" s="49">
        <v>522511</v>
      </c>
      <c r="D1465" s="49" t="s">
        <v>1555</v>
      </c>
      <c r="E1465" s="49" t="s">
        <v>3638</v>
      </c>
      <c r="F1465" s="49">
        <v>83</v>
      </c>
      <c r="G1465" s="49" t="s">
        <v>42</v>
      </c>
      <c r="H1465" s="49" t="s">
        <v>3638</v>
      </c>
      <c r="I1465" s="49">
        <v>83</v>
      </c>
    </row>
    <row r="1466" spans="1:9" x14ac:dyDescent="0.35">
      <c r="A1466" s="49" t="s">
        <v>12</v>
      </c>
      <c r="B1466" s="49" t="s">
        <v>693</v>
      </c>
      <c r="C1466" s="49">
        <v>522534</v>
      </c>
      <c r="D1466" s="49" t="s">
        <v>699</v>
      </c>
      <c r="E1466" s="49" t="s">
        <v>697</v>
      </c>
      <c r="F1466" s="49" t="s">
        <v>698</v>
      </c>
      <c r="G1466" s="49" t="s">
        <v>12</v>
      </c>
      <c r="H1466" s="49" t="s">
        <v>697</v>
      </c>
      <c r="I1466" s="49" t="s">
        <v>698</v>
      </c>
    </row>
    <row r="1467" spans="1:9" x14ac:dyDescent="0.35">
      <c r="A1467" s="49" t="s">
        <v>10</v>
      </c>
      <c r="B1467" s="49" t="s">
        <v>366</v>
      </c>
      <c r="C1467" s="49">
        <v>522550</v>
      </c>
      <c r="D1467" s="49" t="s">
        <v>382</v>
      </c>
      <c r="E1467" s="49" t="s">
        <v>380</v>
      </c>
      <c r="F1467" s="49" t="s">
        <v>381</v>
      </c>
      <c r="G1467" s="49" t="s">
        <v>10</v>
      </c>
      <c r="H1467" s="49" t="s">
        <v>380</v>
      </c>
      <c r="I1467" s="49" t="s">
        <v>381</v>
      </c>
    </row>
    <row r="1468" spans="1:9" x14ac:dyDescent="0.35">
      <c r="A1468" s="49" t="s">
        <v>35</v>
      </c>
      <c r="B1468" s="49" t="s">
        <v>2984</v>
      </c>
      <c r="C1468" s="49">
        <v>522581</v>
      </c>
      <c r="D1468" s="49" t="s">
        <v>2986</v>
      </c>
      <c r="E1468" s="49" t="s">
        <v>2985</v>
      </c>
      <c r="F1468" s="49">
        <v>0</v>
      </c>
      <c r="G1468" s="49" t="s">
        <v>35</v>
      </c>
      <c r="H1468" s="49" t="s">
        <v>2985</v>
      </c>
      <c r="I1468" s="49">
        <v>0</v>
      </c>
    </row>
    <row r="1469" spans="1:9" x14ac:dyDescent="0.35">
      <c r="A1469" s="49" t="s">
        <v>10</v>
      </c>
      <c r="B1469" s="49" t="s">
        <v>360</v>
      </c>
      <c r="C1469" s="49">
        <v>522620</v>
      </c>
      <c r="D1469" s="49" t="s">
        <v>379</v>
      </c>
      <c r="E1469" s="49">
        <v>162</v>
      </c>
      <c r="F1469" s="49">
        <v>141</v>
      </c>
      <c r="G1469" s="49" t="s">
        <v>10</v>
      </c>
      <c r="H1469" s="49">
        <v>162</v>
      </c>
      <c r="I1469" s="49">
        <v>141</v>
      </c>
    </row>
    <row r="1470" spans="1:9" x14ac:dyDescent="0.35">
      <c r="A1470" s="49" t="s">
        <v>10</v>
      </c>
      <c r="B1470" s="49" t="s">
        <v>376</v>
      </c>
      <c r="C1470" s="49">
        <v>522622</v>
      </c>
      <c r="D1470" s="49" t="s">
        <v>378</v>
      </c>
      <c r="E1470" s="49" t="s">
        <v>377</v>
      </c>
      <c r="F1470" s="49">
        <v>0</v>
      </c>
      <c r="G1470" s="49" t="s">
        <v>10</v>
      </c>
      <c r="H1470" s="49" t="s">
        <v>377</v>
      </c>
      <c r="I1470" s="49">
        <v>0</v>
      </c>
    </row>
    <row r="1471" spans="1:9" x14ac:dyDescent="0.35">
      <c r="A1471" s="49" t="s">
        <v>37</v>
      </c>
      <c r="B1471" s="49" t="s">
        <v>3086</v>
      </c>
      <c r="C1471" s="49">
        <v>522644</v>
      </c>
      <c r="D1471" s="49" t="s">
        <v>3091</v>
      </c>
      <c r="E1471" s="49" t="s">
        <v>3089</v>
      </c>
      <c r="F1471" s="49" t="s">
        <v>3090</v>
      </c>
      <c r="G1471" s="49" t="s">
        <v>37</v>
      </c>
      <c r="H1471" s="49" t="s">
        <v>3089</v>
      </c>
      <c r="I1471" s="49" t="s">
        <v>3090</v>
      </c>
    </row>
    <row r="1472" spans="1:9" x14ac:dyDescent="0.35">
      <c r="A1472" s="49" t="s">
        <v>22</v>
      </c>
      <c r="B1472" s="49">
        <v>14</v>
      </c>
      <c r="C1472" s="49">
        <v>522652</v>
      </c>
      <c r="D1472" s="49" t="s">
        <v>2267</v>
      </c>
      <c r="E1472" s="49">
        <v>48</v>
      </c>
      <c r="F1472" s="49" t="s">
        <v>192</v>
      </c>
      <c r="G1472" s="49" t="s">
        <v>22</v>
      </c>
      <c r="H1472" s="49">
        <v>48</v>
      </c>
      <c r="I1472" s="49" t="s">
        <v>192</v>
      </c>
    </row>
    <row r="1473" spans="1:9" x14ac:dyDescent="0.35">
      <c r="A1473" s="49" t="s">
        <v>37</v>
      </c>
      <c r="B1473" s="49" t="s">
        <v>3086</v>
      </c>
      <c r="C1473" s="49">
        <v>522656</v>
      </c>
      <c r="D1473" s="49" t="s">
        <v>3088</v>
      </c>
      <c r="E1473" s="49" t="s">
        <v>3087</v>
      </c>
      <c r="F1473" s="49">
        <v>0</v>
      </c>
      <c r="G1473" s="49" t="s">
        <v>37</v>
      </c>
      <c r="H1473" s="49" t="s">
        <v>3087</v>
      </c>
      <c r="I1473" s="49">
        <v>0</v>
      </c>
    </row>
    <row r="1474" spans="1:9" x14ac:dyDescent="0.35">
      <c r="A1474" s="49" t="s">
        <v>21</v>
      </c>
      <c r="B1474" s="49">
        <v>84</v>
      </c>
      <c r="C1474" s="49">
        <v>522684</v>
      </c>
      <c r="D1474" s="49" t="s">
        <v>1935</v>
      </c>
      <c r="E1474" s="49" t="s">
        <v>1933</v>
      </c>
      <c r="F1474" s="49" t="s">
        <v>1934</v>
      </c>
      <c r="G1474" s="49" t="s">
        <v>21</v>
      </c>
      <c r="H1474" s="49" t="s">
        <v>1933</v>
      </c>
      <c r="I1474" s="49" t="s">
        <v>1934</v>
      </c>
    </row>
    <row r="1475" spans="1:9" x14ac:dyDescent="0.35">
      <c r="A1475" s="49" t="s">
        <v>21</v>
      </c>
      <c r="B1475" s="49" t="s">
        <v>1929</v>
      </c>
      <c r="C1475" s="49">
        <v>522687</v>
      </c>
      <c r="D1475" s="49" t="s">
        <v>1932</v>
      </c>
      <c r="E1475" s="49" t="s">
        <v>1930</v>
      </c>
      <c r="F1475" s="49" t="s">
        <v>1931</v>
      </c>
      <c r="G1475" s="49" t="s">
        <v>21</v>
      </c>
      <c r="H1475" s="49" t="s">
        <v>1930</v>
      </c>
      <c r="I1475" s="49" t="s">
        <v>1931</v>
      </c>
    </row>
    <row r="1476" spans="1:9" x14ac:dyDescent="0.35">
      <c r="A1476" s="49" t="s">
        <v>12</v>
      </c>
      <c r="B1476" s="49" t="s">
        <v>677</v>
      </c>
      <c r="C1476" s="49">
        <v>522694</v>
      </c>
      <c r="D1476" s="49" t="s">
        <v>704</v>
      </c>
      <c r="E1476" s="49" t="s">
        <v>703</v>
      </c>
      <c r="F1476" s="49">
        <v>0</v>
      </c>
      <c r="G1476" s="49" t="s">
        <v>12</v>
      </c>
      <c r="H1476" s="49" t="s">
        <v>703</v>
      </c>
      <c r="I1476" s="49">
        <v>0</v>
      </c>
    </row>
    <row r="1477" spans="1:9" x14ac:dyDescent="0.35">
      <c r="A1477" s="49" t="s">
        <v>12</v>
      </c>
      <c r="B1477" s="49" t="s">
        <v>693</v>
      </c>
      <c r="C1477" s="49">
        <v>522714</v>
      </c>
      <c r="D1477" s="49" t="s">
        <v>696</v>
      </c>
      <c r="E1477" s="49" t="s">
        <v>694</v>
      </c>
      <c r="F1477" s="49" t="s">
        <v>695</v>
      </c>
      <c r="G1477" s="49" t="s">
        <v>12</v>
      </c>
      <c r="H1477" s="49" t="s">
        <v>694</v>
      </c>
      <c r="I1477" s="49" t="s">
        <v>695</v>
      </c>
    </row>
    <row r="1478" spans="1:9" x14ac:dyDescent="0.35">
      <c r="A1478" s="49" t="s">
        <v>37</v>
      </c>
      <c r="B1478" s="49" t="s">
        <v>3130</v>
      </c>
      <c r="C1478" s="49">
        <v>522724</v>
      </c>
      <c r="D1478" s="49" t="s">
        <v>3155</v>
      </c>
      <c r="E1478" s="49" t="s">
        <v>3139</v>
      </c>
      <c r="F1478" s="49" t="s">
        <v>3154</v>
      </c>
      <c r="G1478" s="49" t="s">
        <v>37</v>
      </c>
      <c r="H1478" s="49" t="s">
        <v>3139</v>
      </c>
      <c r="I1478" s="49" t="s">
        <v>3154</v>
      </c>
    </row>
    <row r="1479" spans="1:9" x14ac:dyDescent="0.35">
      <c r="A1479" s="49" t="s">
        <v>19</v>
      </c>
      <c r="B1479" s="49" t="s">
        <v>1578</v>
      </c>
      <c r="C1479" s="49">
        <v>522732</v>
      </c>
      <c r="D1479" s="49" t="s">
        <v>1591</v>
      </c>
      <c r="E1479" s="49" t="s">
        <v>1618</v>
      </c>
      <c r="F1479" s="49">
        <v>0</v>
      </c>
      <c r="G1479" s="49" t="s">
        <v>19</v>
      </c>
      <c r="H1479" s="49" t="s">
        <v>1618</v>
      </c>
      <c r="I1479" s="49">
        <v>0</v>
      </c>
    </row>
    <row r="1480" spans="1:9" x14ac:dyDescent="0.35">
      <c r="A1480" s="49" t="s">
        <v>19</v>
      </c>
      <c r="B1480" s="49">
        <v>94</v>
      </c>
      <c r="C1480" s="49">
        <v>522739</v>
      </c>
      <c r="D1480" s="49" t="s">
        <v>1617</v>
      </c>
      <c r="E1480" s="49" t="s">
        <v>1615</v>
      </c>
      <c r="F1480" s="49" t="s">
        <v>1616</v>
      </c>
      <c r="G1480" s="49" t="s">
        <v>19</v>
      </c>
      <c r="H1480" s="49" t="s">
        <v>1615</v>
      </c>
      <c r="I1480" s="49" t="s">
        <v>1616</v>
      </c>
    </row>
    <row r="1481" spans="1:9" x14ac:dyDescent="0.35">
      <c r="A1481" s="49" t="s">
        <v>12</v>
      </c>
      <c r="B1481" s="49">
        <v>77</v>
      </c>
      <c r="C1481" s="49">
        <v>522771</v>
      </c>
      <c r="D1481" s="49" t="s">
        <v>690</v>
      </c>
      <c r="E1481" s="49" t="s">
        <v>689</v>
      </c>
      <c r="F1481" s="49">
        <v>0</v>
      </c>
      <c r="G1481" s="49" t="s">
        <v>12</v>
      </c>
      <c r="H1481" s="49" t="s">
        <v>689</v>
      </c>
      <c r="I1481" s="49">
        <v>0</v>
      </c>
    </row>
    <row r="1482" spans="1:9" x14ac:dyDescent="0.35">
      <c r="A1482" s="49" t="s">
        <v>12</v>
      </c>
      <c r="B1482" s="49" t="s">
        <v>677</v>
      </c>
      <c r="C1482" s="49">
        <v>522787</v>
      </c>
      <c r="D1482" s="49" t="s">
        <v>685</v>
      </c>
      <c r="E1482" s="49" t="s">
        <v>683</v>
      </c>
      <c r="F1482" s="49" t="s">
        <v>684</v>
      </c>
      <c r="G1482" s="49" t="s">
        <v>12</v>
      </c>
      <c r="H1482" s="49" t="s">
        <v>683</v>
      </c>
      <c r="I1482" s="49" t="s">
        <v>684</v>
      </c>
    </row>
    <row r="1483" spans="1:9" x14ac:dyDescent="0.35">
      <c r="A1483" s="49" t="s">
        <v>12</v>
      </c>
      <c r="B1483" s="49" t="s">
        <v>677</v>
      </c>
      <c r="C1483" s="49">
        <v>522791</v>
      </c>
      <c r="D1483" s="49" t="s">
        <v>679</v>
      </c>
      <c r="E1483" s="49" t="s">
        <v>691</v>
      </c>
      <c r="F1483" s="49" t="s">
        <v>692</v>
      </c>
      <c r="G1483" s="49" t="s">
        <v>12</v>
      </c>
      <c r="H1483" s="49" t="s">
        <v>691</v>
      </c>
      <c r="I1483" s="49" t="s">
        <v>692</v>
      </c>
    </row>
    <row r="1484" spans="1:9" x14ac:dyDescent="0.35">
      <c r="A1484" s="49" t="s">
        <v>12</v>
      </c>
      <c r="B1484" s="49" t="s">
        <v>677</v>
      </c>
      <c r="C1484" s="49">
        <v>522792</v>
      </c>
      <c r="D1484" s="49" t="s">
        <v>679</v>
      </c>
      <c r="E1484" s="49" t="s">
        <v>678</v>
      </c>
      <c r="F1484" s="49">
        <v>0</v>
      </c>
      <c r="G1484" s="49" t="s">
        <v>12</v>
      </c>
      <c r="H1484" s="49" t="s">
        <v>678</v>
      </c>
      <c r="I1484" s="49">
        <v>0</v>
      </c>
    </row>
    <row r="1485" spans="1:9" x14ac:dyDescent="0.35">
      <c r="A1485" s="49" t="s">
        <v>21</v>
      </c>
      <c r="B1485" s="49" t="s">
        <v>1927</v>
      </c>
      <c r="C1485" s="49">
        <v>522793</v>
      </c>
      <c r="D1485" s="49" t="s">
        <v>121</v>
      </c>
      <c r="E1485" s="49" t="s">
        <v>1928</v>
      </c>
      <c r="F1485" s="49" t="s">
        <v>1063</v>
      </c>
      <c r="G1485" s="49" t="s">
        <v>21</v>
      </c>
      <c r="H1485" s="49" t="s">
        <v>1928</v>
      </c>
      <c r="I1485" s="49" t="s">
        <v>1063</v>
      </c>
    </row>
    <row r="1486" spans="1:9" x14ac:dyDescent="0.35">
      <c r="A1486" s="49" t="s">
        <v>29</v>
      </c>
      <c r="B1486" s="49" t="s">
        <v>2710</v>
      </c>
      <c r="C1486" s="49">
        <v>522828</v>
      </c>
      <c r="D1486" s="49" t="s">
        <v>2660</v>
      </c>
      <c r="E1486" s="49" t="s">
        <v>2721</v>
      </c>
      <c r="F1486" s="49" t="s">
        <v>2722</v>
      </c>
      <c r="G1486" s="49" t="s">
        <v>29</v>
      </c>
      <c r="H1486" s="49" t="s">
        <v>2721</v>
      </c>
      <c r="I1486" s="49" t="s">
        <v>2722</v>
      </c>
    </row>
    <row r="1487" spans="1:9" x14ac:dyDescent="0.35">
      <c r="A1487" s="49" t="s">
        <v>12</v>
      </c>
      <c r="B1487" s="49">
        <v>76</v>
      </c>
      <c r="C1487" s="49">
        <v>522841</v>
      </c>
      <c r="D1487" s="49" t="s">
        <v>688</v>
      </c>
      <c r="E1487" s="49" t="s">
        <v>686</v>
      </c>
      <c r="F1487" s="49" t="s">
        <v>687</v>
      </c>
      <c r="G1487" s="49" t="s">
        <v>12</v>
      </c>
      <c r="H1487" s="49" t="s">
        <v>686</v>
      </c>
      <c r="I1487" s="49" t="s">
        <v>687</v>
      </c>
    </row>
    <row r="1488" spans="1:9" x14ac:dyDescent="0.35">
      <c r="A1488" s="49" t="s">
        <v>12</v>
      </c>
      <c r="B1488" s="49">
        <v>77</v>
      </c>
      <c r="C1488" s="49">
        <v>522853</v>
      </c>
      <c r="D1488" s="49" t="s">
        <v>675</v>
      </c>
      <c r="E1488" s="49" t="s">
        <v>674</v>
      </c>
      <c r="F1488" s="49">
        <v>0</v>
      </c>
      <c r="G1488" s="49" t="s">
        <v>12</v>
      </c>
      <c r="H1488" s="49" t="s">
        <v>674</v>
      </c>
      <c r="I1488" s="49">
        <v>0</v>
      </c>
    </row>
    <row r="1489" spans="1:9" x14ac:dyDescent="0.35">
      <c r="A1489" s="49" t="s">
        <v>17</v>
      </c>
      <c r="B1489" s="49" t="s">
        <v>1339</v>
      </c>
      <c r="C1489" s="49">
        <v>522887</v>
      </c>
      <c r="D1489" s="49" t="s">
        <v>1341</v>
      </c>
      <c r="E1489" s="49" t="s">
        <v>1340</v>
      </c>
      <c r="F1489" s="49" t="s">
        <v>1340</v>
      </c>
      <c r="G1489" s="49" t="s">
        <v>17</v>
      </c>
      <c r="H1489" s="49" t="s">
        <v>1340</v>
      </c>
      <c r="I1489" s="49" t="s">
        <v>1340</v>
      </c>
    </row>
    <row r="1490" spans="1:9" x14ac:dyDescent="0.35">
      <c r="A1490" s="49" t="s">
        <v>10</v>
      </c>
      <c r="B1490" s="49" t="s">
        <v>366</v>
      </c>
      <c r="C1490" s="49">
        <v>522903</v>
      </c>
      <c r="D1490" s="49" t="s">
        <v>375</v>
      </c>
      <c r="E1490" s="49" t="s">
        <v>373</v>
      </c>
      <c r="F1490" s="49" t="s">
        <v>374</v>
      </c>
      <c r="G1490" s="49" t="s">
        <v>10</v>
      </c>
      <c r="H1490" s="49" t="s">
        <v>373</v>
      </c>
      <c r="I1490" s="49" t="s">
        <v>374</v>
      </c>
    </row>
    <row r="1491" spans="1:9" x14ac:dyDescent="0.35">
      <c r="A1491" s="49" t="s">
        <v>6</v>
      </c>
      <c r="B1491" s="49" t="s">
        <v>54</v>
      </c>
      <c r="C1491" s="49">
        <v>522913</v>
      </c>
      <c r="D1491" s="49" t="s">
        <v>63</v>
      </c>
      <c r="E1491" s="49" t="s">
        <v>61</v>
      </c>
      <c r="F1491" s="49" t="s">
        <v>62</v>
      </c>
      <c r="G1491" s="49" t="s">
        <v>6</v>
      </c>
      <c r="H1491" s="49" t="s">
        <v>61</v>
      </c>
      <c r="I1491" s="49" t="s">
        <v>62</v>
      </c>
    </row>
    <row r="1492" spans="1:9" x14ac:dyDescent="0.35">
      <c r="A1492" s="49" t="s">
        <v>6</v>
      </c>
      <c r="B1492" s="49" t="s">
        <v>54</v>
      </c>
      <c r="C1492" s="49">
        <v>522915</v>
      </c>
      <c r="D1492" s="49" t="s">
        <v>60</v>
      </c>
      <c r="E1492" s="49" t="s">
        <v>58</v>
      </c>
      <c r="F1492" s="49" t="s">
        <v>59</v>
      </c>
      <c r="G1492" s="49" t="s">
        <v>6</v>
      </c>
      <c r="H1492" s="49" t="s">
        <v>58</v>
      </c>
      <c r="I1492" s="49" t="s">
        <v>59</v>
      </c>
    </row>
    <row r="1493" spans="1:9" x14ac:dyDescent="0.35">
      <c r="A1493" s="49" t="s">
        <v>6</v>
      </c>
      <c r="B1493" s="49" t="s">
        <v>54</v>
      </c>
      <c r="C1493" s="49">
        <v>522924</v>
      </c>
      <c r="D1493" s="49" t="s">
        <v>57</v>
      </c>
      <c r="E1493" s="49" t="s">
        <v>55</v>
      </c>
      <c r="F1493" s="49" t="s">
        <v>56</v>
      </c>
      <c r="G1493" s="49" t="s">
        <v>6</v>
      </c>
      <c r="H1493" s="49" t="s">
        <v>55</v>
      </c>
      <c r="I1493" s="49" t="s">
        <v>56</v>
      </c>
    </row>
    <row r="1494" spans="1:9" x14ac:dyDescent="0.35">
      <c r="A1494" s="49" t="s">
        <v>9</v>
      </c>
      <c r="B1494" s="49" t="s">
        <v>301</v>
      </c>
      <c r="C1494" s="49">
        <v>522925</v>
      </c>
      <c r="D1494" s="49" t="s">
        <v>63</v>
      </c>
      <c r="E1494" s="49" t="s">
        <v>313</v>
      </c>
      <c r="F1494" s="49" t="s">
        <v>314</v>
      </c>
      <c r="G1494" s="49" t="s">
        <v>9</v>
      </c>
      <c r="H1494" s="49" t="s">
        <v>313</v>
      </c>
      <c r="I1494" s="49" t="s">
        <v>314</v>
      </c>
    </row>
    <row r="1495" spans="1:9" x14ac:dyDescent="0.35">
      <c r="A1495" s="49" t="s">
        <v>11</v>
      </c>
      <c r="B1495" s="49" t="s">
        <v>583</v>
      </c>
      <c r="C1495" s="49">
        <v>522932</v>
      </c>
      <c r="D1495" s="49" t="s">
        <v>586</v>
      </c>
      <c r="E1495" s="49" t="s">
        <v>584</v>
      </c>
      <c r="F1495" s="49" t="s">
        <v>585</v>
      </c>
      <c r="G1495" s="49" t="s">
        <v>11</v>
      </c>
      <c r="H1495" s="49" t="s">
        <v>584</v>
      </c>
      <c r="I1495" s="49" t="s">
        <v>585</v>
      </c>
    </row>
    <row r="1496" spans="1:9" x14ac:dyDescent="0.35">
      <c r="A1496" s="49" t="s">
        <v>40</v>
      </c>
      <c r="B1496" s="49">
        <v>24</v>
      </c>
      <c r="C1496" s="49">
        <v>522940</v>
      </c>
      <c r="D1496" s="49" t="s">
        <v>3392</v>
      </c>
      <c r="E1496" s="49" t="s">
        <v>2604</v>
      </c>
      <c r="F1496" s="49" t="s">
        <v>3391</v>
      </c>
      <c r="G1496" s="49" t="s">
        <v>40</v>
      </c>
      <c r="H1496" s="49" t="s">
        <v>2604</v>
      </c>
      <c r="I1496" s="49" t="s">
        <v>3391</v>
      </c>
    </row>
    <row r="1497" spans="1:9" x14ac:dyDescent="0.35">
      <c r="A1497" s="49" t="s">
        <v>41</v>
      </c>
      <c r="B1497" s="49" t="s">
        <v>3567</v>
      </c>
      <c r="C1497" s="49">
        <v>522944</v>
      </c>
      <c r="D1497" s="49" t="s">
        <v>3600</v>
      </c>
      <c r="E1497" s="49" t="s">
        <v>3609</v>
      </c>
      <c r="F1497" s="49" t="s">
        <v>3610</v>
      </c>
      <c r="G1497" s="49" t="s">
        <v>41</v>
      </c>
      <c r="H1497" s="49" t="s">
        <v>3609</v>
      </c>
      <c r="I1497" s="49" t="s">
        <v>3610</v>
      </c>
    </row>
    <row r="1498" spans="1:9" x14ac:dyDescent="0.35">
      <c r="A1498" s="49" t="s">
        <v>24</v>
      </c>
      <c r="B1498" s="49" t="s">
        <v>2365</v>
      </c>
      <c r="C1498" s="49">
        <v>522947</v>
      </c>
      <c r="D1498" s="49" t="s">
        <v>2411</v>
      </c>
      <c r="E1498" s="49" t="s">
        <v>2426</v>
      </c>
      <c r="F1498" s="49">
        <v>0</v>
      </c>
      <c r="G1498" s="49" t="s">
        <v>24</v>
      </c>
      <c r="H1498" s="49" t="s">
        <v>2426</v>
      </c>
      <c r="I1498" s="49">
        <v>0</v>
      </c>
    </row>
    <row r="1499" spans="1:9" x14ac:dyDescent="0.35">
      <c r="A1499" s="49" t="s">
        <v>17</v>
      </c>
      <c r="B1499" s="49" t="s">
        <v>1336</v>
      </c>
      <c r="C1499" s="49">
        <v>522953</v>
      </c>
      <c r="D1499" s="49" t="s">
        <v>1338</v>
      </c>
      <c r="E1499" s="49" t="s">
        <v>1337</v>
      </c>
      <c r="F1499" s="49">
        <v>374</v>
      </c>
      <c r="G1499" s="49" t="s">
        <v>17</v>
      </c>
      <c r="H1499" s="49" t="s">
        <v>1337</v>
      </c>
      <c r="I1499" s="49">
        <v>374</v>
      </c>
    </row>
    <row r="1500" spans="1:9" x14ac:dyDescent="0.35">
      <c r="A1500" s="49" t="s">
        <v>9</v>
      </c>
      <c r="B1500" s="49" t="s">
        <v>301</v>
      </c>
      <c r="C1500" s="49">
        <v>522959</v>
      </c>
      <c r="D1500" s="49" t="s">
        <v>63</v>
      </c>
      <c r="E1500" s="49" t="s">
        <v>302</v>
      </c>
      <c r="F1500" s="49" t="s">
        <v>303</v>
      </c>
      <c r="G1500" s="49" t="s">
        <v>9</v>
      </c>
      <c r="H1500" s="49" t="s">
        <v>302</v>
      </c>
      <c r="I1500" s="49" t="s">
        <v>303</v>
      </c>
    </row>
    <row r="1501" spans="1:9" x14ac:dyDescent="0.35">
      <c r="A1501" s="49" t="s">
        <v>12</v>
      </c>
      <c r="B1501" s="49">
        <v>76</v>
      </c>
      <c r="C1501" s="49">
        <v>522965</v>
      </c>
      <c r="D1501" s="49" t="s">
        <v>682</v>
      </c>
      <c r="E1501" s="49" t="s">
        <v>680</v>
      </c>
      <c r="F1501" s="49" t="s">
        <v>681</v>
      </c>
      <c r="G1501" s="49" t="s">
        <v>12</v>
      </c>
      <c r="H1501" s="49" t="s">
        <v>680</v>
      </c>
      <c r="I1501" s="49" t="s">
        <v>681</v>
      </c>
    </row>
    <row r="1502" spans="1:9" x14ac:dyDescent="0.35">
      <c r="A1502" s="49" t="s">
        <v>40</v>
      </c>
      <c r="B1502" s="49" t="s">
        <v>3388</v>
      </c>
      <c r="C1502" s="49">
        <v>522991</v>
      </c>
      <c r="D1502" s="49" t="s">
        <v>3390</v>
      </c>
      <c r="E1502" s="49" t="s">
        <v>3389</v>
      </c>
      <c r="F1502" s="49">
        <v>0</v>
      </c>
      <c r="G1502" s="49" t="s">
        <v>40</v>
      </c>
      <c r="H1502" s="49" t="s">
        <v>3389</v>
      </c>
      <c r="I1502" s="49">
        <v>0</v>
      </c>
    </row>
    <row r="1503" spans="1:9" x14ac:dyDescent="0.35">
      <c r="A1503" s="49" t="s">
        <v>17</v>
      </c>
      <c r="B1503" s="49" t="s">
        <v>1333</v>
      </c>
      <c r="C1503" s="49">
        <v>522993</v>
      </c>
      <c r="D1503" s="49" t="s">
        <v>1332</v>
      </c>
      <c r="E1503" s="49" t="s">
        <v>1334</v>
      </c>
      <c r="F1503" s="49" t="s">
        <v>1335</v>
      </c>
      <c r="G1503" s="49" t="s">
        <v>17</v>
      </c>
      <c r="H1503" s="49" t="s">
        <v>1334</v>
      </c>
      <c r="I1503" s="49" t="s">
        <v>1335</v>
      </c>
    </row>
    <row r="1504" spans="1:9" x14ac:dyDescent="0.35">
      <c r="A1504" s="49" t="s">
        <v>40</v>
      </c>
      <c r="B1504" s="49">
        <v>23</v>
      </c>
      <c r="C1504" s="49">
        <v>523014</v>
      </c>
      <c r="D1504" s="49" t="s">
        <v>3374</v>
      </c>
      <c r="E1504" s="49" t="s">
        <v>3372</v>
      </c>
      <c r="F1504" s="49" t="s">
        <v>3373</v>
      </c>
      <c r="G1504" s="49" t="s">
        <v>40</v>
      </c>
      <c r="H1504" s="49" t="s">
        <v>3372</v>
      </c>
      <c r="I1504" s="49" t="s">
        <v>3373</v>
      </c>
    </row>
    <row r="1505" spans="1:9" x14ac:dyDescent="0.35">
      <c r="A1505" s="49" t="s">
        <v>40</v>
      </c>
      <c r="B1505" s="49">
        <v>24</v>
      </c>
      <c r="C1505" s="49">
        <v>523015</v>
      </c>
      <c r="D1505" s="49" t="s">
        <v>3371</v>
      </c>
      <c r="E1505" s="49" t="s">
        <v>3369</v>
      </c>
      <c r="F1505" s="49" t="s">
        <v>3370</v>
      </c>
      <c r="G1505" s="49" t="s">
        <v>40</v>
      </c>
      <c r="H1505" s="49" t="s">
        <v>3369</v>
      </c>
      <c r="I1505" s="49" t="s">
        <v>3370</v>
      </c>
    </row>
    <row r="1506" spans="1:9" x14ac:dyDescent="0.35">
      <c r="A1506" s="49" t="s">
        <v>10</v>
      </c>
      <c r="B1506" s="49" t="s">
        <v>369</v>
      </c>
      <c r="C1506" s="49">
        <v>523030</v>
      </c>
      <c r="D1506" s="49" t="s">
        <v>372</v>
      </c>
      <c r="E1506" s="49" t="s">
        <v>370</v>
      </c>
      <c r="F1506" s="49" t="s">
        <v>371</v>
      </c>
      <c r="G1506" s="49" t="s">
        <v>10</v>
      </c>
      <c r="H1506" s="49" t="s">
        <v>370</v>
      </c>
      <c r="I1506" s="49" t="s">
        <v>371</v>
      </c>
    </row>
    <row r="1507" spans="1:9" x14ac:dyDescent="0.35">
      <c r="A1507" s="49" t="s">
        <v>15</v>
      </c>
      <c r="B1507" s="49" t="s">
        <v>1071</v>
      </c>
      <c r="C1507" s="49">
        <v>523034</v>
      </c>
      <c r="D1507" s="49" t="s">
        <v>1073</v>
      </c>
      <c r="E1507" s="49" t="s">
        <v>1072</v>
      </c>
      <c r="F1507" s="49">
        <v>0</v>
      </c>
      <c r="G1507" s="49" t="s">
        <v>15</v>
      </c>
      <c r="H1507" s="49" t="s">
        <v>1072</v>
      </c>
      <c r="I1507" s="49">
        <v>0</v>
      </c>
    </row>
    <row r="1508" spans="1:9" x14ac:dyDescent="0.35">
      <c r="A1508" s="49" t="s">
        <v>19</v>
      </c>
      <c r="B1508" s="49" t="s">
        <v>1582</v>
      </c>
      <c r="C1508" s="49">
        <v>523044</v>
      </c>
      <c r="D1508" s="49" t="s">
        <v>1614</v>
      </c>
      <c r="E1508" s="49" t="s">
        <v>1612</v>
      </c>
      <c r="F1508" s="49" t="s">
        <v>1613</v>
      </c>
      <c r="G1508" s="49" t="s">
        <v>19</v>
      </c>
      <c r="H1508" s="49" t="s">
        <v>1612</v>
      </c>
      <c r="I1508" s="49" t="s">
        <v>1613</v>
      </c>
    </row>
    <row r="1509" spans="1:9" x14ac:dyDescent="0.35">
      <c r="A1509" s="49" t="s">
        <v>21</v>
      </c>
      <c r="B1509" s="49" t="s">
        <v>1977</v>
      </c>
      <c r="C1509" s="49">
        <v>523048</v>
      </c>
      <c r="D1509" s="49" t="s">
        <v>1979</v>
      </c>
      <c r="E1509" s="49" t="s">
        <v>1978</v>
      </c>
      <c r="F1509" s="49">
        <v>0</v>
      </c>
      <c r="G1509" s="49" t="s">
        <v>21</v>
      </c>
      <c r="H1509" s="49" t="s">
        <v>1978</v>
      </c>
      <c r="I1509" s="49">
        <v>0</v>
      </c>
    </row>
    <row r="1510" spans="1:9" x14ac:dyDescent="0.35">
      <c r="A1510" s="49" t="s">
        <v>3795</v>
      </c>
      <c r="B1510" s="49" t="s">
        <v>3796</v>
      </c>
      <c r="C1510" s="49">
        <v>523073</v>
      </c>
      <c r="D1510" s="49" t="s">
        <v>3316</v>
      </c>
      <c r="E1510" s="49" t="s">
        <v>3801</v>
      </c>
      <c r="F1510" s="49">
        <v>0</v>
      </c>
      <c r="G1510" s="49" t="s">
        <v>3795</v>
      </c>
      <c r="H1510" s="49" t="s">
        <v>3801</v>
      </c>
      <c r="I1510" s="49">
        <v>0</v>
      </c>
    </row>
    <row r="1511" spans="1:9" x14ac:dyDescent="0.35">
      <c r="A1511" s="49" t="s">
        <v>22</v>
      </c>
      <c r="B1511" s="49">
        <v>17</v>
      </c>
      <c r="C1511" s="49">
        <v>523094</v>
      </c>
      <c r="D1511" s="49" t="s">
        <v>1888</v>
      </c>
      <c r="E1511" s="49" t="s">
        <v>2266</v>
      </c>
      <c r="F1511" s="49">
        <v>0</v>
      </c>
      <c r="G1511" s="49" t="s">
        <v>22</v>
      </c>
      <c r="H1511" s="49" t="s">
        <v>2266</v>
      </c>
      <c r="I1511" s="49">
        <v>0</v>
      </c>
    </row>
    <row r="1512" spans="1:9" x14ac:dyDescent="0.35">
      <c r="A1512" s="49" t="s">
        <v>32</v>
      </c>
      <c r="B1512" s="49" t="s">
        <v>2874</v>
      </c>
      <c r="C1512" s="49">
        <v>523118</v>
      </c>
      <c r="D1512" s="49" t="s">
        <v>2904</v>
      </c>
      <c r="E1512" s="49">
        <v>53</v>
      </c>
      <c r="F1512" s="49">
        <v>0</v>
      </c>
      <c r="G1512" s="49" t="s">
        <v>32</v>
      </c>
      <c r="H1512" s="49">
        <v>53</v>
      </c>
      <c r="I1512" s="49">
        <v>0</v>
      </c>
    </row>
    <row r="1513" spans="1:9" x14ac:dyDescent="0.35">
      <c r="A1513" s="49" t="s">
        <v>8</v>
      </c>
      <c r="B1513" s="49" t="s">
        <v>198</v>
      </c>
      <c r="C1513" s="49">
        <v>523127</v>
      </c>
      <c r="D1513" s="49" t="s">
        <v>106</v>
      </c>
      <c r="E1513" s="49" t="s">
        <v>217</v>
      </c>
      <c r="F1513" s="49" t="s">
        <v>218</v>
      </c>
      <c r="G1513" s="49" t="s">
        <v>8</v>
      </c>
      <c r="H1513" s="49" t="s">
        <v>217</v>
      </c>
      <c r="I1513" s="49" t="s">
        <v>218</v>
      </c>
    </row>
    <row r="1514" spans="1:9" x14ac:dyDescent="0.35">
      <c r="A1514" s="49" t="s">
        <v>21</v>
      </c>
      <c r="B1514" s="49">
        <v>70</v>
      </c>
      <c r="C1514" s="49">
        <v>523131</v>
      </c>
      <c r="D1514" s="49" t="s">
        <v>1973</v>
      </c>
      <c r="E1514" s="49" t="s">
        <v>1971</v>
      </c>
      <c r="F1514" s="49" t="s">
        <v>1972</v>
      </c>
      <c r="G1514" s="49" t="s">
        <v>21</v>
      </c>
      <c r="H1514" s="49" t="s">
        <v>1971</v>
      </c>
      <c r="I1514" s="49" t="s">
        <v>1972</v>
      </c>
    </row>
    <row r="1515" spans="1:9" x14ac:dyDescent="0.35">
      <c r="A1515" s="49" t="s">
        <v>22</v>
      </c>
      <c r="B1515" s="49">
        <v>17</v>
      </c>
      <c r="C1515" s="49">
        <v>523146</v>
      </c>
      <c r="D1515" s="49" t="s">
        <v>2244</v>
      </c>
      <c r="E1515" s="49">
        <v>0</v>
      </c>
      <c r="F1515" s="49" t="s">
        <v>2243</v>
      </c>
      <c r="G1515" s="49" t="s">
        <v>22</v>
      </c>
      <c r="H1515" s="49">
        <v>0</v>
      </c>
      <c r="I1515" s="49" t="s">
        <v>2243</v>
      </c>
    </row>
    <row r="1516" spans="1:9" x14ac:dyDescent="0.35">
      <c r="A1516" s="49" t="s">
        <v>37</v>
      </c>
      <c r="B1516" s="49" t="s">
        <v>3086</v>
      </c>
      <c r="C1516" s="49">
        <v>523147</v>
      </c>
      <c r="D1516" s="49" t="s">
        <v>1163</v>
      </c>
      <c r="E1516" s="49" t="s">
        <v>3139</v>
      </c>
      <c r="F1516" s="49" t="s">
        <v>3140</v>
      </c>
      <c r="G1516" s="49" t="s">
        <v>37</v>
      </c>
      <c r="H1516" s="49" t="s">
        <v>3139</v>
      </c>
      <c r="I1516" s="49" t="s">
        <v>3140</v>
      </c>
    </row>
    <row r="1517" spans="1:9" x14ac:dyDescent="0.35">
      <c r="A1517" s="49" t="s">
        <v>10</v>
      </c>
      <c r="B1517" s="49" t="s">
        <v>366</v>
      </c>
      <c r="C1517" s="49">
        <v>523153</v>
      </c>
      <c r="D1517" s="49" t="s">
        <v>368</v>
      </c>
      <c r="E1517" s="49" t="s">
        <v>367</v>
      </c>
      <c r="F1517" s="49">
        <v>0</v>
      </c>
      <c r="G1517" s="49" t="s">
        <v>10</v>
      </c>
      <c r="H1517" s="49" t="s">
        <v>367</v>
      </c>
      <c r="I1517" s="49">
        <v>0</v>
      </c>
    </row>
    <row r="1518" spans="1:9" x14ac:dyDescent="0.35">
      <c r="A1518" s="49" t="s">
        <v>40</v>
      </c>
      <c r="B1518" s="49" t="s">
        <v>3366</v>
      </c>
      <c r="C1518" s="49">
        <v>523162</v>
      </c>
      <c r="D1518" s="49" t="s">
        <v>3368</v>
      </c>
      <c r="E1518" s="49" t="s">
        <v>3367</v>
      </c>
      <c r="F1518" s="49" t="s">
        <v>2902</v>
      </c>
      <c r="G1518" s="49" t="s">
        <v>40</v>
      </c>
      <c r="H1518" s="49" t="s">
        <v>3367</v>
      </c>
      <c r="I1518" s="49" t="s">
        <v>2902</v>
      </c>
    </row>
    <row r="1519" spans="1:9" x14ac:dyDescent="0.35">
      <c r="A1519" s="49" t="s">
        <v>25</v>
      </c>
      <c r="B1519" s="49">
        <v>7</v>
      </c>
      <c r="C1519" s="49">
        <v>523167</v>
      </c>
      <c r="D1519" s="49" t="s">
        <v>2389</v>
      </c>
      <c r="E1519" s="49" t="s">
        <v>2496</v>
      </c>
      <c r="F1519" s="49" t="s">
        <v>2497</v>
      </c>
      <c r="G1519" s="49" t="s">
        <v>25</v>
      </c>
      <c r="H1519" s="49" t="s">
        <v>2496</v>
      </c>
      <c r="I1519" s="49" t="s">
        <v>2497</v>
      </c>
    </row>
  </sheetData>
  <sheetProtection algorithmName="SHA-512" hashValue="q0/vp9p79EnAuGRMOk/6llnB2KGJwjjrI9ipNwO+TjJz4CC0ikjgIQajhlfmJnnmp+HgEubeQ747YfHz/0oYIA==" saltValue="DlVovRtjDlOz9LI82r+Zmw==" spinCount="100000" sheet="1" objects="1" scenarios="1" selectLockedCells="1" selectUnlockedCells="1"/>
  <autoFilter ref="A1:AS1520" xr:uid="{9199A619-4799-47EA-8835-3ACC3AAEEB50}"/>
  <sortState xmlns:xlrd2="http://schemas.microsoft.com/office/spreadsheetml/2017/richdata2" ref="A2:O1519">
    <sortCondition ref="C1:C15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E00D-3B4D-4C28-986F-0811849F6617}">
  <dimension ref="A1:O38"/>
  <sheetViews>
    <sheetView topLeftCell="A2" zoomScale="80" zoomScaleNormal="80" workbookViewId="0">
      <selection activeCell="J9" sqref="J9"/>
    </sheetView>
  </sheetViews>
  <sheetFormatPr baseColWidth="10" defaultRowHeight="14.5" x14ac:dyDescent="0.35"/>
  <cols>
    <col min="1" max="1" width="20.90625" style="24" customWidth="1"/>
    <col min="2" max="2" width="31.54296875" customWidth="1"/>
    <col min="3" max="3" width="40.453125" customWidth="1"/>
    <col min="4" max="4" width="14.90625" customWidth="1"/>
    <col min="5" max="6" width="16.90625" customWidth="1"/>
    <col min="7" max="7" width="26.1796875" style="24" customWidth="1"/>
    <col min="8" max="8" width="24.453125" style="24" customWidth="1"/>
    <col min="9" max="9" width="10.90625" style="24"/>
    <col min="10" max="13" width="14.36328125" style="24" customWidth="1"/>
    <col min="14" max="14" width="19.1796875" style="24" customWidth="1"/>
  </cols>
  <sheetData>
    <row r="1" spans="2:15" ht="52.5" customHeight="1" x14ac:dyDescent="0.35">
      <c r="C1" s="12"/>
      <c r="D1" s="12"/>
      <c r="E1" s="12"/>
      <c r="F1" s="12"/>
    </row>
    <row r="2" spans="2:15" ht="47" customHeight="1" x14ac:dyDescent="0.35">
      <c r="B2" s="113" t="s">
        <v>3845</v>
      </c>
      <c r="C2" s="113"/>
      <c r="D2" s="113"/>
      <c r="E2" s="113"/>
      <c r="F2" s="113"/>
      <c r="G2" s="113"/>
      <c r="H2" s="113"/>
    </row>
    <row r="3" spans="2:15" x14ac:dyDescent="0.35">
      <c r="B3" s="12"/>
      <c r="C3" s="12"/>
      <c r="D3" s="12"/>
      <c r="E3" s="12"/>
      <c r="F3" s="12"/>
    </row>
    <row r="4" spans="2:15" x14ac:dyDescent="0.35">
      <c r="B4" s="12"/>
      <c r="C4" s="12"/>
      <c r="D4" s="12"/>
      <c r="E4" s="12"/>
      <c r="F4" s="12"/>
    </row>
    <row r="5" spans="2:15" ht="43" customHeight="1" x14ac:dyDescent="0.35">
      <c r="B5" s="12"/>
      <c r="C5" s="29" t="s">
        <v>3859</v>
      </c>
      <c r="D5" s="13"/>
      <c r="E5" s="13"/>
      <c r="F5" s="13"/>
    </row>
    <row r="6" spans="2:15" ht="19" thickBot="1" x14ac:dyDescent="0.5">
      <c r="B6" s="12"/>
      <c r="C6" s="15"/>
      <c r="D6" s="16"/>
      <c r="E6" s="16"/>
      <c r="F6" s="16"/>
      <c r="G6" s="77"/>
    </row>
    <row r="7" spans="2:15" ht="33.5" customHeight="1" thickTop="1" thickBot="1" x14ac:dyDescent="0.4">
      <c r="B7" s="18" t="s">
        <v>3858</v>
      </c>
      <c r="C7" s="19">
        <v>520702</v>
      </c>
      <c r="D7" s="116" t="s">
        <v>3876</v>
      </c>
      <c r="E7" s="117"/>
      <c r="F7" s="78"/>
      <c r="I7" s="107" t="s">
        <v>3858</v>
      </c>
      <c r="J7" s="120" t="s">
        <v>3889</v>
      </c>
      <c r="K7" s="120"/>
      <c r="L7" s="120"/>
    </row>
    <row r="8" spans="2:15" ht="26.5" customHeight="1" thickTop="1" thickBot="1" x14ac:dyDescent="0.4">
      <c r="B8" s="12"/>
      <c r="C8" s="12"/>
      <c r="D8" s="79" t="s">
        <v>3863</v>
      </c>
      <c r="E8" s="79" t="s">
        <v>3864</v>
      </c>
      <c r="F8" s="79" t="s">
        <v>3890</v>
      </c>
      <c r="J8" s="120"/>
      <c r="K8" s="120"/>
      <c r="L8" s="120"/>
    </row>
    <row r="9" spans="2:15" ht="31.5" customHeight="1" thickBot="1" x14ac:dyDescent="0.5">
      <c r="B9" s="47" t="s">
        <v>3860</v>
      </c>
      <c r="C9" s="48" t="str">
        <f>VLOOKUP($C$7,'liste surf par matricule par UG'!$C$1:$O$1519,5,0)</f>
        <v>ARC-GIC</v>
      </c>
      <c r="D9" s="80" t="str">
        <f>VLOOKUP($C$7,'liste surf par matricule par UG'!$C$1:$O$1519,6,0)</f>
        <v>17,13</v>
      </c>
      <c r="E9" s="81" t="str">
        <f>VLOOKUP($C$7,'liste surf par matricule par UG'!$C$1:$O$1519,7,0)</f>
        <v>74,14</v>
      </c>
      <c r="F9" s="80">
        <f>ROUND(D9+(E9/5),2)</f>
        <v>31.96</v>
      </c>
      <c r="G9" s="121" t="str">
        <f>VLOOKUP(C9,'comparatif depenses n-1'!$A$1:$E$39,5,0)</f>
        <v xml:space="preserve">ATTENTION VOS DEPENSES ONT PROGRESSE DEPUIS 23/24 DE </v>
      </c>
      <c r="H9" s="122"/>
      <c r="I9" s="108">
        <f>VLOOKUP(C9,'comparatif depenses n-1'!$A$1:$F$39,6,0)</f>
        <v>0.55506994165963697</v>
      </c>
      <c r="J9" s="112">
        <v>0</v>
      </c>
      <c r="O9" s="105">
        <v>0</v>
      </c>
    </row>
    <row r="10" spans="2:15" ht="31.5" customHeight="1" thickBot="1" x14ac:dyDescent="0.4">
      <c r="B10" s="47" t="s">
        <v>3861</v>
      </c>
      <c r="C10" s="48">
        <f>VLOOKUP($C$7,'liste surf par matricule par UG'!$C$1:$O$1519,8,0)</f>
        <v>0</v>
      </c>
      <c r="D10" s="80">
        <f>VLOOKUP($C$7,'liste surf par matricule par UG'!$C$1:$O$1519,9,0)</f>
        <v>0</v>
      </c>
      <c r="E10" s="81">
        <f>VLOOKUP($C$7,'liste surf par matricule par UG'!$C$1:$O$1519,10,0)</f>
        <v>0</v>
      </c>
      <c r="F10" s="80">
        <f t="shared" ref="F10:F11" si="0">ROUND(D10+(E10/5),2)</f>
        <v>0</v>
      </c>
      <c r="G10" s="121">
        <f>_xlfn.IFNA(VLOOKUP(C10,'comparatif depenses n-1'!$A$1:$E$39,5,0),0)</f>
        <v>0</v>
      </c>
      <c r="H10" s="122"/>
      <c r="I10" s="109">
        <f>_xlfn.IFNA(VLOOKUP(C10,'comparatif depenses n-1'!$A$1:$F$39,6,0), )</f>
        <v>0</v>
      </c>
      <c r="J10" s="112">
        <v>25</v>
      </c>
      <c r="O10" s="105">
        <v>25</v>
      </c>
    </row>
    <row r="11" spans="2:15" ht="31.5" customHeight="1" thickBot="1" x14ac:dyDescent="0.4">
      <c r="B11" s="47" t="s">
        <v>3862</v>
      </c>
      <c r="C11" s="48">
        <f>VLOOKUP($C$7,'liste surf par matricule par UG'!$C$1:$O$1519,11,0)</f>
        <v>0</v>
      </c>
      <c r="D11" s="80">
        <f>VLOOKUP($C$7,'liste surf par matricule par UG'!$C$1:$O$1519,12,0)</f>
        <v>0</v>
      </c>
      <c r="E11" s="81">
        <f>VLOOKUP($C$7,'liste surf par matricule par UG'!$C$1:$O$1519,13,0)</f>
        <v>0</v>
      </c>
      <c r="F11" s="80">
        <f t="shared" si="0"/>
        <v>0</v>
      </c>
      <c r="G11" s="123">
        <f>_xlfn.IFNA(VLOOKUP(C11,'comparatif depenses n-1'!$A$1:$E$39,5,0),0)</f>
        <v>0</v>
      </c>
      <c r="H11" s="124"/>
      <c r="I11" s="110">
        <f>_xlfn.IFNA(VLOOKUP(C11,'comparatif depenses n-1'!$A$1:$F$39,6,0),0)</f>
        <v>0</v>
      </c>
      <c r="J11" s="111">
        <v>0</v>
      </c>
      <c r="O11" s="105">
        <v>50</v>
      </c>
    </row>
    <row r="12" spans="2:15" x14ac:dyDescent="0.35">
      <c r="E12" s="12"/>
      <c r="F12" s="12"/>
      <c r="O12" s="105">
        <v>100</v>
      </c>
    </row>
    <row r="13" spans="2:15" x14ac:dyDescent="0.35">
      <c r="B13" s="12"/>
      <c r="C13" s="12"/>
      <c r="D13" s="12"/>
      <c r="E13" s="12"/>
      <c r="F13" s="12"/>
    </row>
    <row r="14" spans="2:15" x14ac:dyDescent="0.35">
      <c r="B14" s="21"/>
      <c r="C14" s="21"/>
      <c r="D14" s="12"/>
      <c r="E14" s="12"/>
      <c r="F14" s="12"/>
    </row>
    <row r="15" spans="2:15" ht="72.5" customHeight="1" x14ac:dyDescent="0.35">
      <c r="B15" s="30" t="s">
        <v>3841</v>
      </c>
      <c r="C15" s="118" t="s">
        <v>3891</v>
      </c>
      <c r="D15" s="118"/>
      <c r="E15" s="118"/>
      <c r="F15" s="12"/>
      <c r="G15" s="115" t="s">
        <v>3875</v>
      </c>
      <c r="H15" s="115"/>
      <c r="I15" s="115"/>
      <c r="J15" s="119" t="s">
        <v>3892</v>
      </c>
      <c r="K15" s="119"/>
      <c r="L15" s="119"/>
      <c r="M15" s="119"/>
    </row>
    <row r="16" spans="2:15" ht="18.5" x14ac:dyDescent="0.45">
      <c r="B16" s="12"/>
      <c r="C16" s="17" t="s">
        <v>3860</v>
      </c>
      <c r="D16" s="17" t="s">
        <v>3861</v>
      </c>
      <c r="E16" s="17" t="s">
        <v>3862</v>
      </c>
      <c r="F16" s="17"/>
      <c r="G16" s="45" t="s">
        <v>3865</v>
      </c>
      <c r="H16" s="46">
        <f>G17+G20</f>
        <v>299.46301999999997</v>
      </c>
      <c r="J16" s="17" t="s">
        <v>3860</v>
      </c>
      <c r="K16" s="17" t="s">
        <v>3861</v>
      </c>
      <c r="L16" s="17" t="s">
        <v>3862</v>
      </c>
      <c r="M16" s="106" t="s">
        <v>3865</v>
      </c>
      <c r="N16" s="104">
        <f>M17+M20</f>
        <v>299.46849999999995</v>
      </c>
    </row>
    <row r="17" spans="1:14" ht="55.5" x14ac:dyDescent="0.35">
      <c r="A17" s="31" t="s">
        <v>3872</v>
      </c>
      <c r="B17" s="32" t="s">
        <v>3842</v>
      </c>
      <c r="C17" s="36">
        <f>VLOOKUP(C9,'TAB HYP CONTRIB pr budget 26-27'!$A$3:$M$42,8,0)</f>
        <v>2.74</v>
      </c>
      <c r="D17" s="36">
        <f>_xlfn.IFNA(VLOOKUP($C$10,'TAB HYP CONTRIB pr budget 26-27'!$A$3:$M$42,8,0),0)</f>
        <v>0</v>
      </c>
      <c r="E17" s="36">
        <f>_xlfn.IFNA(VLOOKUP(C11,'TAB HYP CONTRIB pr budget 26-27'!$A$3:$M$42,8,0),0)</f>
        <v>0</v>
      </c>
      <c r="F17" s="36"/>
      <c r="G17" s="46">
        <f>(($D$9+($E$9/5))*C17+($D$10+($E$10/5))*D17+($D$11+($E$11/5))*E17)</f>
        <v>87.564920000000001</v>
      </c>
      <c r="J17" s="102">
        <f>IF($J$9=25,VLOOKUP($C$9,'CONTRIB budget 26-27_ 25%CED'!$A$4:$G$41,2,0),IF($J$9=50,VLOOKUP($C$9,'CONTRIB budget 26-27_ 50%CED'!$A$4:$G$41,2,0),IF($J$9=100,VLOOKUP($C$9,'CONTRIB budget 26-27_ 100%CED'!$A$4:$G$41,2,0),C17)))</f>
        <v>2.74</v>
      </c>
      <c r="K17" s="102">
        <f>_xlfn.IFNA(IF($J$10=25,VLOOKUP($C$10,'CONTRIB budget 26-27_ 25%CED'!$A$4:$G$41,2,0),IF($J$10=50,VLOOKUP($C$10,'CONTRIB budget 26-27_ 50%CED'!$A$4:$G$41,2,0),IF($J$10=100,VLOOKUP($C$10,'CONTRIB budget 26-27_ 100%CED'!$A$4:$G$41,2,0),D17))),0)</f>
        <v>0</v>
      </c>
      <c r="L17" s="102">
        <f>_xlfn.IFNA(IF($J$11=25,VLOOKUP($C$11,'CONTRIB budget 26-27_ 25%CED'!$A$4:$G$41,2,0),IF($J$11=50,VLOOKUP($C$11,'CONTRIB budget 26-27_ 50%CED'!$A$4:$G$41,2,0),IF($J$11=100,VLOOKUP($C$11,'CONTRIB budget 26-27_ 100%CED'!$A$4:$G$41,2,0),E17))),0)</f>
        <v>0</v>
      </c>
      <c r="M17" s="103">
        <f>J17*F9+K17*F10+L17*F11</f>
        <v>87.570400000000006</v>
      </c>
    </row>
    <row r="18" spans="1:14" s="24" customFormat="1" ht="26" x14ac:dyDescent="0.45">
      <c r="B18" s="25" t="s">
        <v>3844</v>
      </c>
      <c r="C18" s="37"/>
      <c r="D18" s="23"/>
      <c r="J18" s="102"/>
      <c r="K18" s="102"/>
      <c r="L18" s="102"/>
    </row>
    <row r="19" spans="1:14" ht="21" x14ac:dyDescent="0.5">
      <c r="B19" s="12"/>
      <c r="C19" s="38"/>
      <c r="D19" s="12"/>
      <c r="E19" s="12"/>
      <c r="F19" s="12"/>
      <c r="J19" s="102"/>
      <c r="K19" s="102"/>
      <c r="L19" s="102"/>
    </row>
    <row r="20" spans="1:14" ht="55.5" x14ac:dyDescent="0.35">
      <c r="A20" s="31" t="s">
        <v>3871</v>
      </c>
      <c r="B20" s="32" t="s">
        <v>3843</v>
      </c>
      <c r="C20" s="36">
        <f>VLOOKUP(C9,'TAB HYP CONTRIB pr budget 26-27'!$A$3:$M$42,9,0)</f>
        <v>12.37</v>
      </c>
      <c r="D20" s="36">
        <f>_xlfn.IFNA(VLOOKUP(C10,'TAB HYP CONTRIB pr budget 26-27'!$A$3:$M$42,9,0),0)</f>
        <v>0</v>
      </c>
      <c r="E20" s="36">
        <f>_xlfn.IFNA(VLOOKUP(C11,'TAB HYP CONTRIB pr budget 26-27'!$A$3:$M$42,9,0),0)</f>
        <v>0</v>
      </c>
      <c r="F20" s="36"/>
      <c r="G20" s="46">
        <f>($D$9)*C20+($D$10)*D20+($D$11)*E20</f>
        <v>211.89809999999997</v>
      </c>
      <c r="J20" s="102">
        <f>IF($J$9=25,VLOOKUP($C$9,'CONTRIB budget 26-27_ 25%CED'!$A$4:$G$41,3,0),IF($J$9=50,VLOOKUP($C$9,'CONTRIB budget 26-27_ 50%CED'!$A$4:$G$41,3,0),IF($J$9=100,VLOOKUP($C$9,'CONTRIB budget 26-27_ 100%CED'!$A$4:$G$41,3,0),C20)))</f>
        <v>12.37</v>
      </c>
      <c r="K20" s="102">
        <f>_xlfn.IFNA(IF($J$10=25,VLOOKUP($C$10,'CONTRIB budget 26-27_ 25%CED'!$A$4:$G$41,3,0),IF($J$10=50,VLOOKUP($C$10,'CONTRIB budget 26-27_ 50%CED'!$A$4:$G$41,3,0),IF($J$10=100,VLOOKUP($C$10,'CONTRIB budget 26-27_ 100%CED'!$A$4:$G$41,3,0),D20))),0)</f>
        <v>0</v>
      </c>
      <c r="L20" s="102">
        <f>_xlfn.IFNA(IF($J$11=25,VLOOKUP($C$11,'CONTRIB budget 26-27_ 25%CED'!$A$4:$G$41,3,0),IF($J$11=50,VLOOKUP($C$11,'CONTRIB budget 26-27_ 50%CED'!$A$4:$G$41,3,0),IF($J$11=100,VLOOKUP($C$11,'CONTRIB budget 26-27_ 100%CED'!$A$4:$G$41,3,0),E20))),0)</f>
        <v>0</v>
      </c>
      <c r="M20" s="103">
        <f>J20*D9+K20*D10+L20*D11</f>
        <v>211.89809999999997</v>
      </c>
    </row>
    <row r="21" spans="1:14" ht="21" x14ac:dyDescent="0.5">
      <c r="B21" s="12"/>
      <c r="C21" s="39"/>
      <c r="D21" s="12"/>
      <c r="E21" s="12"/>
      <c r="F21" s="12"/>
    </row>
    <row r="22" spans="1:14" ht="21" x14ac:dyDescent="0.5">
      <c r="B22" s="12"/>
      <c r="C22" s="39"/>
      <c r="D22" s="12"/>
      <c r="E22" s="12"/>
      <c r="F22" s="12"/>
    </row>
    <row r="23" spans="1:14" ht="21" x14ac:dyDescent="0.5">
      <c r="B23" s="12"/>
      <c r="C23" s="39"/>
      <c r="D23" s="12"/>
      <c r="E23" s="12"/>
      <c r="F23" s="12"/>
    </row>
    <row r="24" spans="1:14" ht="57.5" x14ac:dyDescent="0.35">
      <c r="B24" s="26" t="s">
        <v>3846</v>
      </c>
      <c r="C24" s="40"/>
      <c r="D24" s="14"/>
      <c r="E24" s="12"/>
      <c r="F24" s="12"/>
    </row>
    <row r="25" spans="1:14" ht="18.5" x14ac:dyDescent="0.45">
      <c r="B25" s="12"/>
      <c r="C25" s="17" t="s">
        <v>3860</v>
      </c>
      <c r="D25" s="17" t="s">
        <v>3861</v>
      </c>
      <c r="E25" s="17" t="s">
        <v>3862</v>
      </c>
      <c r="F25" s="17"/>
      <c r="G25" s="45" t="s">
        <v>3865</v>
      </c>
      <c r="H25" s="46">
        <f>G26+G29</f>
        <v>324.68809999999996</v>
      </c>
      <c r="J25" s="17" t="s">
        <v>3860</v>
      </c>
      <c r="K25" s="17" t="s">
        <v>3861</v>
      </c>
      <c r="L25" s="17" t="s">
        <v>3862</v>
      </c>
      <c r="M25" s="106" t="s">
        <v>3865</v>
      </c>
      <c r="N25" s="104">
        <f>M26+M29</f>
        <v>324.6925</v>
      </c>
    </row>
    <row r="26" spans="1:14" ht="55.5" x14ac:dyDescent="0.35">
      <c r="A26" s="27" t="s">
        <v>3872</v>
      </c>
      <c r="B26" s="28" t="s">
        <v>3842</v>
      </c>
      <c r="C26" s="42">
        <f>VLOOKUP(C9,'TAB HYP CONTRIB pr budget 26-27'!$A$3:$M$42,10,0)</f>
        <v>2.2000000000000002</v>
      </c>
      <c r="D26" s="42">
        <f>_xlfn.IFNA(VLOOKUP(C10,'TAB HYP CONTRIB pr budget 26-27'!$A$3:$M$42,10,0),0)</f>
        <v>0</v>
      </c>
      <c r="E26" s="42">
        <f>_xlfn.IFNA(VLOOKUP(C11,'TAB HYP CONTRIB pr budget 26-27'!$A$3:$M$42,10,0),0)</f>
        <v>0</v>
      </c>
      <c r="F26" s="42"/>
      <c r="G26" s="46">
        <f>($D$9+($E$9/5))*C26+($D$10+($E$10/5))*D26+($D$11+($E$11/5))*E26</f>
        <v>70.307600000000008</v>
      </c>
      <c r="J26" s="102">
        <f>IF($J$9=25,VLOOKUP($C$9,'CONTRIB budget 26-27_ 25%CED'!$A$4:$G$41,4,0),IF($J$9=50,VLOOKUP($C$9,'CONTRIB budget 26-27_ 50%CED'!$A$4:$G$41,4,0),IF($J$9=100,VLOOKUP($C$9,'CONTRIB budget 26-27_ 100%CED'!$A$4:$G$41,4,0),C26)))</f>
        <v>2.2000000000000002</v>
      </c>
      <c r="K26" s="102">
        <f>_xlfn.IFNA(IF($J$10=25,VLOOKUP($C$10,'CONTRIB budget 26-27_ 25%CED'!$A$4:$G$41,4,0),IF($J$10=50,VLOOKUP($C$10,'CONTRIB budget 26-27_ 50%CED'!$A$4:$G$41,4,0),IF($J$10=100,VLOOKUP($C$10,'CONTRIB budget 26-27_ 100%CED'!$A$4:$G$41,4,0),D26))),0)</f>
        <v>0</v>
      </c>
      <c r="L26" s="102">
        <f>_xlfn.IFNA(IF($J$11=25,VLOOKUP($C$11,'CONTRIB budget 26-27_ 25%CED'!$A$4:$G$41,4,0),IF($J$11=50,VLOOKUP($C$11,'CONTRIB budget 26-27_ 50%CED'!$A$4:$G$41,4,0),IF($J$11=100,VLOOKUP($C$11,'CONTRIB budget 26-27_ 100%CED'!$A$4:$G$41,4,0),E26))),0)</f>
        <v>0</v>
      </c>
      <c r="M26" s="103">
        <f>J26*F$9+K26*F$10+L26*F$11</f>
        <v>70.312000000000012</v>
      </c>
    </row>
    <row r="27" spans="1:14" s="24" customFormat="1" ht="26" x14ac:dyDescent="0.35">
      <c r="B27" s="25" t="s">
        <v>3844</v>
      </c>
      <c r="C27" s="37"/>
      <c r="D27" s="37"/>
      <c r="E27" s="37"/>
      <c r="F27" s="37"/>
      <c r="J27" s="102"/>
      <c r="K27" s="102"/>
      <c r="L27" s="102"/>
    </row>
    <row r="28" spans="1:14" ht="21" x14ac:dyDescent="0.5">
      <c r="B28" s="12"/>
      <c r="C28" s="38"/>
      <c r="D28" s="38"/>
      <c r="E28" s="38"/>
      <c r="F28" s="38"/>
      <c r="J28" s="102"/>
      <c r="K28" s="102"/>
      <c r="L28" s="102"/>
    </row>
    <row r="29" spans="1:14" ht="55.5" x14ac:dyDescent="0.35">
      <c r="A29" s="27" t="s">
        <v>3871</v>
      </c>
      <c r="B29" s="28" t="s">
        <v>3843</v>
      </c>
      <c r="C29" s="42">
        <f>VLOOKUP(C9,'TAB HYP CONTRIB pr budget 26-27'!$A$3:$M$42,11,0)</f>
        <v>14.85</v>
      </c>
      <c r="D29" s="42">
        <f>_xlfn.IFNA(VLOOKUP(C10,'TAB HYP CONTRIB pr budget 26-27'!$A$3:$M$42,11,0),0)</f>
        <v>0</v>
      </c>
      <c r="E29" s="42">
        <f>_xlfn.IFNA(VLOOKUP(C11,'TAB HYP CONTRIB pr budget 26-27'!$A$3:$M$42,11,0),0)</f>
        <v>0</v>
      </c>
      <c r="F29" s="42"/>
      <c r="G29" s="46">
        <f>($D$9)*C29+($D$10)*D29+($D$11)*E29</f>
        <v>254.38049999999998</v>
      </c>
      <c r="J29" s="102">
        <f>IF($J$9=25,VLOOKUP($C$9,'CONTRIB budget 26-27_ 25%CED'!$A$4:$G$41,5,0),IF($J$9=50,VLOOKUP($C$9,'CONTRIB budget 26-27_ 50%CED'!$A$4:$G$41,5,0),IF($J$9=100,VLOOKUP($C$9,'CONTRIB budget 26-27_ 100%CED'!$A$4:$G$41,5,0),C29)))</f>
        <v>14.85</v>
      </c>
      <c r="K29" s="102">
        <f>_xlfn.IFNA(IF($J$10=25,VLOOKUP($C$10,'CONTRIB budget 26-27_ 25%CED'!$A$4:$G$41,5,0),IF($J$10=50,VLOOKUP($C$10,'CONTRIB budget 26-27_ 50%CED'!$A$4:$G$41,5,0),IF($J$10=100,VLOOKUP($C$10,'CONTRIB budget 26-27_ 100%CED'!$A$4:$G$41,5,0),D29))),0)</f>
        <v>0</v>
      </c>
      <c r="L29" s="102">
        <f>_xlfn.IFNA(IF($J$11=25,VLOOKUP($C$11,'CONTRIB budget 26-27_ 25%CED'!$A$4:$G$41,5,0),IF($J$11=50,VLOOKUP($C$11,'CONTRIB budget 26-27_ 50%CED'!$A$4:$G$41,5,0),IF($J$11=100,VLOOKUP($C$11,'CONTRIB budget 26-27_ 100%CED'!$A$4:$G$41,5,0),E29))),0)</f>
        <v>0</v>
      </c>
      <c r="M29" s="103">
        <f>J29*D$9+K29*D$10+L29*D$11</f>
        <v>254.38049999999998</v>
      </c>
    </row>
    <row r="30" spans="1:14" ht="21" x14ac:dyDescent="0.5">
      <c r="B30" s="12"/>
      <c r="C30" s="39"/>
      <c r="D30" s="12"/>
      <c r="E30" s="12"/>
      <c r="F30" s="12"/>
    </row>
    <row r="31" spans="1:14" ht="21" x14ac:dyDescent="0.5">
      <c r="C31" s="43"/>
    </row>
    <row r="32" spans="1:14" ht="57.5" x14ac:dyDescent="0.35">
      <c r="B32" s="33" t="s">
        <v>3870</v>
      </c>
      <c r="C32" s="40"/>
      <c r="D32" s="14"/>
      <c r="E32" s="12"/>
      <c r="F32" s="12"/>
    </row>
    <row r="33" spans="1:14" ht="18.5" x14ac:dyDescent="0.45">
      <c r="B33" s="12"/>
      <c r="C33" s="17" t="s">
        <v>3860</v>
      </c>
      <c r="D33" s="17" t="s">
        <v>3861</v>
      </c>
      <c r="E33" s="17" t="s">
        <v>3862</v>
      </c>
      <c r="F33" s="17"/>
      <c r="G33" s="45" t="s">
        <v>3865</v>
      </c>
      <c r="H33" s="46">
        <f>G34+G37</f>
        <v>274.72881999999998</v>
      </c>
      <c r="J33" s="17" t="s">
        <v>3860</v>
      </c>
      <c r="K33" s="17" t="s">
        <v>3861</v>
      </c>
      <c r="L33" s="17" t="s">
        <v>3862</v>
      </c>
      <c r="M33" s="106" t="s">
        <v>3865</v>
      </c>
      <c r="N33" s="104">
        <f>M34+M37</f>
        <v>274.73540000000003</v>
      </c>
    </row>
    <row r="34" spans="1:14" ht="55.5" x14ac:dyDescent="0.35">
      <c r="A34" s="34" t="s">
        <v>3872</v>
      </c>
      <c r="B34" s="35" t="s">
        <v>3842</v>
      </c>
      <c r="C34" s="44">
        <f>VLOOKUP(C9,'TAB HYP CONTRIB pr budget 26-27'!$A$3:$M$42,12,0)</f>
        <v>3.29</v>
      </c>
      <c r="D34" s="44">
        <f>_xlfn.IFNA(VLOOKUP(C10,'TAB HYP CONTRIB pr budget 26-27'!$A$3:$M$42,12,0),0)</f>
        <v>0</v>
      </c>
      <c r="E34" s="44">
        <f>_xlfn.IFNA(VLOOKUP(C11,'TAB HYP CONTRIB pr budget 26-27'!$A$3:$M$42,12,0),0)</f>
        <v>0</v>
      </c>
      <c r="F34" s="44"/>
      <c r="G34" s="46">
        <f>($D$9+($E$9/5))*C34+($D$10+($E$10/5))*D34+($D$11+($E$11/5))*E34</f>
        <v>105.14182</v>
      </c>
      <c r="J34" s="102">
        <f>IF($J$9=25,VLOOKUP($C$9,'CONTRIB budget 26-27_ 25%CED'!$A$4:$G$41,6,0),IF($J$9=50,VLOOKUP($C$9,'CONTRIB budget 26-27_ 50%CED'!$A$4:$G$41,6,0),IF($J$9=100,VLOOKUP($C$9,'CONTRIB budget 26-27_ 100%CED'!$A$4:$G$41,6,0),C34)))</f>
        <v>3.29</v>
      </c>
      <c r="K34" s="102">
        <f>_xlfn.IFNA(IF($J$10=25,VLOOKUP($C$10,'CONTRIB budget 26-27_ 25%CED'!$A$4:$G$41,6,0),IF($J$10=50,VLOOKUP($C$10,'CONTRIB budget 26-27_ 50%CED'!$A$4:$G$41,6,0),IF($J$10=100,VLOOKUP($C$10,'CONTRIB budget 26-27_ 100%CED'!$A$4:$G$41,6,0),D34))),0)</f>
        <v>0</v>
      </c>
      <c r="L34" s="102">
        <f>_xlfn.IFNA(IF($J$11=25,VLOOKUP($C$11,'CONTRIB budget 26-27_ 25%CED'!$A$4:$G$41,6,0),IF($J$11=50,VLOOKUP($C$11,'CONTRIB budget 26-27_ 50%CED'!$A$4:$G$41,6,0),IF($J$11=100,VLOOKUP($C$11,'CONTRIB budget 26-27_ 100%CED'!$A$4:$G$41,6,0),E34))),0)</f>
        <v>0</v>
      </c>
      <c r="M34" s="103">
        <f>J34*F$9+K34*F$10+L34*F$11</f>
        <v>105.14840000000001</v>
      </c>
    </row>
    <row r="35" spans="1:14" s="24" customFormat="1" ht="26" x14ac:dyDescent="0.35">
      <c r="B35" s="25" t="s">
        <v>3844</v>
      </c>
      <c r="C35" s="37"/>
      <c r="D35" s="37"/>
      <c r="E35" s="37"/>
      <c r="F35" s="37"/>
      <c r="J35" s="102"/>
      <c r="K35" s="102"/>
      <c r="L35" s="102"/>
    </row>
    <row r="36" spans="1:14" ht="21" x14ac:dyDescent="0.5">
      <c r="B36" s="12"/>
      <c r="C36" s="38"/>
      <c r="D36" s="38"/>
      <c r="E36" s="38"/>
      <c r="F36" s="38"/>
      <c r="J36" s="102"/>
      <c r="K36" s="102"/>
      <c r="L36" s="102"/>
    </row>
    <row r="37" spans="1:14" ht="55.5" x14ac:dyDescent="0.35">
      <c r="A37" s="34" t="s">
        <v>3871</v>
      </c>
      <c r="B37" s="35" t="s">
        <v>3843</v>
      </c>
      <c r="C37" s="44">
        <f>VLOOKUP(C9,'TAB HYP CONTRIB pr budget 26-27'!$A$3:$M$42,13,0)</f>
        <v>9.9</v>
      </c>
      <c r="D37" s="44">
        <f>_xlfn.IFNA(VLOOKUP(C10,'TAB HYP CONTRIB pr budget 26-27'!$A$3:$M$42,13,0),0)</f>
        <v>0</v>
      </c>
      <c r="E37" s="44">
        <f>_xlfn.IFNA(VLOOKUP(C11,'TAB HYP CONTRIB pr budget 26-27'!$A$3:$M$42,13,0),0)</f>
        <v>0</v>
      </c>
      <c r="F37" s="44"/>
      <c r="G37" s="46">
        <f>($D$9)*C37+($D$10)*D37+($D$11)*E37</f>
        <v>169.58699999999999</v>
      </c>
      <c r="J37" s="102">
        <f>IF($J$9=25,VLOOKUP($C$9,'CONTRIB budget 26-27_ 25%CED'!$A$4:$G$41,7,0),IF($J$9=50,VLOOKUP($C$9,'CONTRIB budget 26-27_ 50%CED'!$A$4:$G$41,7,0),IF($J$9=100,VLOOKUP($C$9,'CONTRIB budget 26-27_ 100%CED'!$A$4:$G$41,7,0),C37)))</f>
        <v>9.9</v>
      </c>
      <c r="K37" s="102">
        <f>_xlfn.IFNA(IF($J$10=25,VLOOKUP($C$10,'CONTRIB budget 26-27_ 25%CED'!$A$4:$G$41,7,0),IF($J$10=50,VLOOKUP($C$10,'CONTRIB budget 26-27_ 50%CED'!$A$4:$G$41,7,0),IF($J$10=100,VLOOKUP($C$10,'CONTRIB budget 26-27_ 100%CED'!$A$4:$G$41,7,0),D37))),0)</f>
        <v>0</v>
      </c>
      <c r="L37" s="102">
        <f>_xlfn.IFNA(IF($J$11=25,VLOOKUP($C$11,'CONTRIB budget 26-27_ 25%CED'!$A$4:$G$41,7,0),IF($J$11=50,VLOOKUP($C$11,'CONTRIB budget 26-27_ 50%CED'!$A$4:$G$41,7,0),IF($J$11=100,VLOOKUP($C$11,'CONTRIB budget 26-27_ 100%CED'!$A$4:$G$41,7,0),E37))),0)</f>
        <v>0</v>
      </c>
      <c r="M37" s="103">
        <f>J37*D$9+K37*D$10+L37*D$11</f>
        <v>169.58699999999999</v>
      </c>
    </row>
    <row r="38" spans="1:14" x14ac:dyDescent="0.35">
      <c r="B38" s="12"/>
      <c r="C38" s="12"/>
      <c r="D38" s="12"/>
      <c r="E38" s="12"/>
      <c r="F38" s="12"/>
    </row>
  </sheetData>
  <sheetProtection algorithmName="SHA-512" hashValue="FNEwm0LfQHTW3s7OklnJtB7k77vFbR7U6nDwLZRgfpCfpLoSXO5wO9G0jxkn8XM4S44yNA4bI+q63x0jfvJz7w==" saltValue="V9LfqyhjKooC99crju0W1w==" spinCount="100000" sheet="1" selectLockedCells="1"/>
  <mergeCells count="9">
    <mergeCell ref="B2:H2"/>
    <mergeCell ref="G15:I15"/>
    <mergeCell ref="D7:E7"/>
    <mergeCell ref="C15:E15"/>
    <mergeCell ref="J15:M15"/>
    <mergeCell ref="J7:L8"/>
    <mergeCell ref="G9:H9"/>
    <mergeCell ref="G10:H10"/>
    <mergeCell ref="G11:H11"/>
  </mergeCells>
  <phoneticPr fontId="4" type="noConversion"/>
  <dataValidations count="1">
    <dataValidation type="list" allowBlank="1" showInputMessage="1" showErrorMessage="1" sqref="J9:J11" xr:uid="{3EC330C8-9AF5-4CDE-B3AA-5B43607C2C48}">
      <formula1>$O$9:$O$12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Saisir une zone" xr:uid="{9EB0A3CB-7C4F-46A0-AAD1-7A7067970089}">
          <x14:formula1>
            <xm:f>'liste surf par matricule par UG'!$C$2:$C$1519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2F40-2B91-4128-A698-93260E057A08}">
  <dimension ref="A1:M42"/>
  <sheetViews>
    <sheetView topLeftCell="A3" zoomScale="90" zoomScaleNormal="90" workbookViewId="0">
      <selection activeCell="I33" sqref="I33"/>
    </sheetView>
  </sheetViews>
  <sheetFormatPr baseColWidth="10" defaultRowHeight="14.5" x14ac:dyDescent="0.35"/>
  <cols>
    <col min="1" max="1" width="26.26953125" bestFit="1" customWidth="1"/>
    <col min="2" max="3" width="0" hidden="1" customWidth="1"/>
    <col min="4" max="4" width="15" hidden="1" customWidth="1"/>
    <col min="5" max="5" width="14.54296875" hidden="1" customWidth="1"/>
    <col min="6" max="6" width="13.7265625" hidden="1" customWidth="1"/>
    <col min="7" max="7" width="15.453125" hidden="1" customWidth="1"/>
    <col min="8" max="8" width="15.36328125" customWidth="1"/>
    <col min="9" max="9" width="19.6328125" customWidth="1"/>
    <col min="10" max="10" width="15.6328125" customWidth="1"/>
    <col min="11" max="11" width="19.36328125" customWidth="1"/>
    <col min="12" max="12" width="15.453125" customWidth="1"/>
    <col min="13" max="13" width="18.54296875" customWidth="1"/>
  </cols>
  <sheetData>
    <row r="1" spans="1:13" x14ac:dyDescent="0.35">
      <c r="B1" s="127" t="s">
        <v>3869</v>
      </c>
      <c r="C1" s="127"/>
      <c r="H1" s="125" t="s">
        <v>3866</v>
      </c>
      <c r="I1" s="126"/>
      <c r="J1" s="125" t="s">
        <v>3867</v>
      </c>
      <c r="K1" s="126"/>
      <c r="L1" s="125" t="s">
        <v>3868</v>
      </c>
      <c r="M1" s="126"/>
    </row>
    <row r="2" spans="1:13" x14ac:dyDescent="0.35">
      <c r="B2" s="51"/>
      <c r="C2" s="51"/>
      <c r="H2" s="55">
        <v>0.5</v>
      </c>
      <c r="I2" s="56">
        <v>0.5</v>
      </c>
      <c r="J2" s="55">
        <v>0.4</v>
      </c>
      <c r="K2" s="56">
        <v>0.6</v>
      </c>
      <c r="L2" s="55">
        <v>0.6</v>
      </c>
      <c r="M2" s="56">
        <v>0.4</v>
      </c>
    </row>
    <row r="3" spans="1:13" ht="61" customHeight="1" x14ac:dyDescent="0.35">
      <c r="A3" s="5" t="s">
        <v>0</v>
      </c>
      <c r="B3" s="5" t="s">
        <v>1</v>
      </c>
      <c r="C3" s="5" t="s">
        <v>2</v>
      </c>
      <c r="D3" s="6" t="s">
        <v>3</v>
      </c>
      <c r="E3" s="7" t="s">
        <v>4</v>
      </c>
      <c r="F3" s="5" t="s">
        <v>5</v>
      </c>
      <c r="G3" s="52"/>
      <c r="H3" s="57" t="s">
        <v>3873</v>
      </c>
      <c r="I3" s="58" t="s">
        <v>3874</v>
      </c>
      <c r="J3" s="64" t="s">
        <v>3873</v>
      </c>
      <c r="K3" s="65" t="s">
        <v>3874</v>
      </c>
      <c r="L3" s="71" t="s">
        <v>3873</v>
      </c>
      <c r="M3" s="72" t="s">
        <v>3874</v>
      </c>
    </row>
    <row r="4" spans="1:13" x14ac:dyDescent="0.35">
      <c r="A4" s="5" t="s">
        <v>6</v>
      </c>
      <c r="B4" s="8">
        <v>9384.0500000000011</v>
      </c>
      <c r="C4" s="8">
        <v>10240.17</v>
      </c>
      <c r="D4" s="9">
        <v>87905.183540999991</v>
      </c>
      <c r="E4" s="10">
        <v>57604.202114</v>
      </c>
      <c r="F4" s="11">
        <v>-30300.981426999992</v>
      </c>
      <c r="G4" s="53">
        <v>30300.981426999992</v>
      </c>
      <c r="H4" s="59">
        <v>2.74</v>
      </c>
      <c r="I4" s="60">
        <v>2.1800000000000002</v>
      </c>
      <c r="J4" s="66">
        <v>2.2000000000000002</v>
      </c>
      <c r="K4" s="67">
        <v>2.62</v>
      </c>
      <c r="L4" s="73">
        <v>3.29</v>
      </c>
      <c r="M4" s="74">
        <v>1.75</v>
      </c>
    </row>
    <row r="5" spans="1:13" x14ac:dyDescent="0.35">
      <c r="A5" s="5" t="s">
        <v>7</v>
      </c>
      <c r="B5" s="8">
        <v>2079.9300000000003</v>
      </c>
      <c r="C5" s="8">
        <v>2143.1</v>
      </c>
      <c r="D5" s="9">
        <v>19027.259953000001</v>
      </c>
      <c r="E5" s="10">
        <v>10660.687162</v>
      </c>
      <c r="F5" s="11">
        <v>-8366.5727910000005</v>
      </c>
      <c r="G5" s="53">
        <v>8366.5727910000005</v>
      </c>
      <c r="H5" s="59">
        <v>2.74</v>
      </c>
      <c r="I5" s="60">
        <v>2.72</v>
      </c>
      <c r="J5" s="66">
        <v>2.2000000000000002</v>
      </c>
      <c r="K5" s="67">
        <v>3.26</v>
      </c>
      <c r="L5" s="73">
        <v>3.29</v>
      </c>
      <c r="M5" s="74">
        <v>2.1800000000000002</v>
      </c>
    </row>
    <row r="6" spans="1:13" x14ac:dyDescent="0.35">
      <c r="A6" s="5" t="s">
        <v>8</v>
      </c>
      <c r="B6" s="8">
        <v>8526.5300000000007</v>
      </c>
      <c r="C6" s="8">
        <v>9426.33</v>
      </c>
      <c r="D6" s="9">
        <v>234040.03226000007</v>
      </c>
      <c r="E6" s="10">
        <v>77951.216039999999</v>
      </c>
      <c r="F6" s="11">
        <v>-156088.81622000007</v>
      </c>
      <c r="G6" s="53">
        <v>156088.81622000007</v>
      </c>
      <c r="H6" s="59">
        <v>2.74</v>
      </c>
      <c r="I6" s="60">
        <v>12.37</v>
      </c>
      <c r="J6" s="66">
        <v>2.2000000000000002</v>
      </c>
      <c r="K6" s="67">
        <v>14.85</v>
      </c>
      <c r="L6" s="73">
        <v>3.29</v>
      </c>
      <c r="M6" s="74">
        <v>9.9</v>
      </c>
    </row>
    <row r="7" spans="1:13" x14ac:dyDescent="0.35">
      <c r="A7" s="5" t="s">
        <v>9</v>
      </c>
      <c r="B7" s="8">
        <v>2361.88</v>
      </c>
      <c r="C7" s="8">
        <v>2724.47</v>
      </c>
      <c r="D7" s="9">
        <v>23283.798122</v>
      </c>
      <c r="E7" s="10">
        <v>14679.056387999999</v>
      </c>
      <c r="F7" s="11">
        <v>-8604.7417340000011</v>
      </c>
      <c r="G7" s="53">
        <v>8604.7417340000011</v>
      </c>
      <c r="H7" s="59">
        <v>2.74</v>
      </c>
      <c r="I7" s="60">
        <v>2.46</v>
      </c>
      <c r="J7" s="66">
        <v>2.2000000000000002</v>
      </c>
      <c r="K7" s="67">
        <v>2.95</v>
      </c>
      <c r="L7" s="73">
        <v>3.29</v>
      </c>
      <c r="M7" s="74">
        <v>1.97</v>
      </c>
    </row>
    <row r="8" spans="1:13" x14ac:dyDescent="0.35">
      <c r="A8" s="5" t="s">
        <v>10</v>
      </c>
      <c r="B8" s="8">
        <v>18323.299999999996</v>
      </c>
      <c r="C8" s="8">
        <v>20789.16</v>
      </c>
      <c r="D8" s="9">
        <v>151999.07175</v>
      </c>
      <c r="E8" s="10">
        <v>94420.329500000007</v>
      </c>
      <c r="F8" s="11">
        <v>-57578.742249999996</v>
      </c>
      <c r="G8" s="53">
        <v>57578.742249999996</v>
      </c>
      <c r="H8" s="59">
        <v>2.74</v>
      </c>
      <c r="I8" s="60">
        <v>2.12</v>
      </c>
      <c r="J8" s="66">
        <v>2.2000000000000002</v>
      </c>
      <c r="K8" s="67">
        <v>2.5499999999999998</v>
      </c>
      <c r="L8" s="73">
        <v>3.29</v>
      </c>
      <c r="M8" s="74">
        <v>1.7</v>
      </c>
    </row>
    <row r="9" spans="1:13" x14ac:dyDescent="0.35">
      <c r="A9" s="5" t="s">
        <v>11</v>
      </c>
      <c r="B9" s="8">
        <v>7493.7699999999995</v>
      </c>
      <c r="C9" s="8">
        <v>8064.71</v>
      </c>
      <c r="D9" s="9">
        <v>74010.513199000008</v>
      </c>
      <c r="E9" s="10">
        <v>37671.687846000001</v>
      </c>
      <c r="F9" s="11">
        <v>-36338.825353000007</v>
      </c>
      <c r="G9" s="53">
        <v>36338.825353000007</v>
      </c>
      <c r="H9" s="59">
        <v>2.74</v>
      </c>
      <c r="I9" s="60">
        <v>3.28</v>
      </c>
      <c r="J9" s="66">
        <v>2.2000000000000002</v>
      </c>
      <c r="K9" s="67">
        <v>3.93</v>
      </c>
      <c r="L9" s="73">
        <v>3.29</v>
      </c>
      <c r="M9" s="74">
        <v>2.62</v>
      </c>
    </row>
    <row r="10" spans="1:13" x14ac:dyDescent="0.35">
      <c r="A10" s="5" t="s">
        <v>12</v>
      </c>
      <c r="B10" s="8">
        <v>18834.090000000004</v>
      </c>
      <c r="C10" s="8">
        <v>23583.24</v>
      </c>
      <c r="D10" s="9">
        <v>124399.50103900002</v>
      </c>
      <c r="E10" s="10">
        <v>82509.867205999995</v>
      </c>
      <c r="F10" s="11">
        <v>-41889.633833000029</v>
      </c>
      <c r="G10" s="53">
        <v>41889.633833000029</v>
      </c>
      <c r="H10" s="59">
        <v>2.74</v>
      </c>
      <c r="I10" s="60">
        <v>1.5</v>
      </c>
      <c r="J10" s="66">
        <v>2.2000000000000002</v>
      </c>
      <c r="K10" s="67">
        <v>1.8</v>
      </c>
      <c r="L10" s="73">
        <v>3.29</v>
      </c>
      <c r="M10" s="74">
        <v>1.2</v>
      </c>
    </row>
    <row r="11" spans="1:13" x14ac:dyDescent="0.35">
      <c r="A11" s="5" t="s">
        <v>13</v>
      </c>
      <c r="B11" s="8">
        <v>4128.47</v>
      </c>
      <c r="C11" s="8">
        <v>5363.36</v>
      </c>
      <c r="D11" s="9">
        <v>76552.995077</v>
      </c>
      <c r="E11" s="10">
        <v>22087.631458</v>
      </c>
      <c r="F11" s="11">
        <v>-54465.363618999996</v>
      </c>
      <c r="G11" s="53">
        <v>54465.363618999996</v>
      </c>
      <c r="H11" s="59">
        <v>2.74</v>
      </c>
      <c r="I11" s="60">
        <v>8.92</v>
      </c>
      <c r="J11" s="66">
        <v>2.2000000000000002</v>
      </c>
      <c r="K11" s="67">
        <v>10.7</v>
      </c>
      <c r="L11" s="73">
        <v>3.29</v>
      </c>
      <c r="M11" s="74">
        <v>7.13</v>
      </c>
    </row>
    <row r="12" spans="1:13" x14ac:dyDescent="0.35">
      <c r="A12" s="5" t="s">
        <v>14</v>
      </c>
      <c r="B12" s="8">
        <v>1969.89</v>
      </c>
      <c r="C12" s="8">
        <v>2285.7600000000002</v>
      </c>
      <c r="D12" s="9">
        <v>15824.421898000001</v>
      </c>
      <c r="E12" s="10">
        <v>8239.8226919999997</v>
      </c>
      <c r="F12" s="11">
        <v>-7584.5992060000008</v>
      </c>
      <c r="G12" s="53">
        <v>7584.5992060000008</v>
      </c>
      <c r="H12" s="59">
        <v>2.74</v>
      </c>
      <c r="I12" s="60">
        <v>2.6</v>
      </c>
      <c r="J12" s="66">
        <v>2.2000000000000002</v>
      </c>
      <c r="K12" s="67">
        <v>3.12</v>
      </c>
      <c r="L12" s="73">
        <v>3.29</v>
      </c>
      <c r="M12" s="74">
        <v>2.08</v>
      </c>
    </row>
    <row r="13" spans="1:13" x14ac:dyDescent="0.35">
      <c r="A13" s="5" t="s">
        <v>15</v>
      </c>
      <c r="B13" s="8">
        <v>8442.7099999999991</v>
      </c>
      <c r="C13" s="8">
        <v>9794.27</v>
      </c>
      <c r="D13" s="9">
        <v>77902.507317000011</v>
      </c>
      <c r="E13" s="10">
        <v>33164.968417999997</v>
      </c>
      <c r="F13" s="11">
        <v>-44737.538899000014</v>
      </c>
      <c r="G13" s="53">
        <v>44737.538899000014</v>
      </c>
      <c r="H13" s="59">
        <v>2.74</v>
      </c>
      <c r="I13" s="60">
        <v>3.58</v>
      </c>
      <c r="J13" s="66">
        <v>2.2000000000000002</v>
      </c>
      <c r="K13" s="67">
        <v>4.3</v>
      </c>
      <c r="L13" s="73">
        <v>3.29</v>
      </c>
      <c r="M13" s="74">
        <v>2.87</v>
      </c>
    </row>
    <row r="14" spans="1:13" x14ac:dyDescent="0.35">
      <c r="A14" s="5" t="s">
        <v>16</v>
      </c>
      <c r="B14" s="8">
        <v>8095.579999999999</v>
      </c>
      <c r="C14" s="8">
        <v>9748.77</v>
      </c>
      <c r="D14" s="9">
        <v>124408.18692800001</v>
      </c>
      <c r="E14" s="10">
        <v>112203.14131200001</v>
      </c>
      <c r="F14" s="11">
        <v>-12205.045616000003</v>
      </c>
      <c r="G14" s="53">
        <v>12205.045616000003</v>
      </c>
      <c r="H14" s="59">
        <v>2.74</v>
      </c>
      <c r="I14" s="60">
        <v>1.02</v>
      </c>
      <c r="J14" s="66">
        <v>2.2000000000000002</v>
      </c>
      <c r="K14" s="67">
        <v>1.22</v>
      </c>
      <c r="L14" s="73">
        <v>3.29</v>
      </c>
      <c r="M14" s="74">
        <v>0.82</v>
      </c>
    </row>
    <row r="15" spans="1:13" x14ac:dyDescent="0.35">
      <c r="A15" s="5" t="s">
        <v>17</v>
      </c>
      <c r="B15" s="8">
        <v>7482.4100000000017</v>
      </c>
      <c r="C15" s="8">
        <v>8693.1299999999992</v>
      </c>
      <c r="D15" s="9">
        <v>97321.202146000011</v>
      </c>
      <c r="E15" s="10">
        <v>39373.711283999997</v>
      </c>
      <c r="F15" s="11">
        <v>-57947.490862000013</v>
      </c>
      <c r="G15" s="53">
        <v>57947.490862000013</v>
      </c>
      <c r="H15" s="59">
        <v>2.74</v>
      </c>
      <c r="I15" s="60">
        <v>5.23</v>
      </c>
      <c r="J15" s="66">
        <v>2.2000000000000002</v>
      </c>
      <c r="K15" s="67">
        <v>6.28</v>
      </c>
      <c r="L15" s="73">
        <v>3.29</v>
      </c>
      <c r="M15" s="74">
        <v>4.1900000000000004</v>
      </c>
    </row>
    <row r="16" spans="1:13" x14ac:dyDescent="0.35">
      <c r="A16" s="5" t="s">
        <v>18</v>
      </c>
      <c r="B16" s="8">
        <v>8299.0599999999977</v>
      </c>
      <c r="C16" s="8">
        <v>9217.7900000000009</v>
      </c>
      <c r="D16" s="9">
        <v>84041.919148000001</v>
      </c>
      <c r="E16" s="10">
        <v>43436.599191999994</v>
      </c>
      <c r="F16" s="11">
        <v>-40605.319956000007</v>
      </c>
      <c r="G16" s="53">
        <v>40605.319956000007</v>
      </c>
      <c r="H16" s="59">
        <v>2.74</v>
      </c>
      <c r="I16" s="60">
        <v>3.31</v>
      </c>
      <c r="J16" s="66">
        <v>2.2000000000000002</v>
      </c>
      <c r="K16" s="67">
        <v>3.97</v>
      </c>
      <c r="L16" s="73">
        <v>3.29</v>
      </c>
      <c r="M16" s="74">
        <v>2.65</v>
      </c>
    </row>
    <row r="17" spans="1:13" x14ac:dyDescent="0.35">
      <c r="A17" s="5" t="s">
        <v>19</v>
      </c>
      <c r="B17" s="8">
        <v>12038.339999999995</v>
      </c>
      <c r="C17" s="8">
        <v>15052.98</v>
      </c>
      <c r="D17" s="9">
        <v>133381.15122699997</v>
      </c>
      <c r="E17" s="10">
        <v>63202.118557999995</v>
      </c>
      <c r="F17" s="11">
        <v>-70179.032668999978</v>
      </c>
      <c r="G17" s="53">
        <v>70179.032668999978</v>
      </c>
      <c r="H17" s="59">
        <v>2.74</v>
      </c>
      <c r="I17" s="60">
        <v>3.94</v>
      </c>
      <c r="J17" s="66">
        <v>2.2000000000000002</v>
      </c>
      <c r="K17" s="67">
        <v>4.7300000000000004</v>
      </c>
      <c r="L17" s="73">
        <v>3.29</v>
      </c>
      <c r="M17" s="74">
        <v>3.15</v>
      </c>
    </row>
    <row r="18" spans="1:13" x14ac:dyDescent="0.35">
      <c r="A18" s="5" t="s">
        <v>20</v>
      </c>
      <c r="B18" s="8">
        <v>8058.6599999999989</v>
      </c>
      <c r="C18" s="8">
        <v>9783.7999999999993</v>
      </c>
      <c r="D18" s="9">
        <v>176703.74731699997</v>
      </c>
      <c r="E18" s="10">
        <v>38104.968417999997</v>
      </c>
      <c r="F18" s="11">
        <v>-138598.77889899997</v>
      </c>
      <c r="G18" s="53">
        <v>138598.77889899997</v>
      </c>
      <c r="H18" s="59">
        <v>2.74</v>
      </c>
      <c r="I18" s="60">
        <v>11.62</v>
      </c>
      <c r="J18" s="66">
        <v>2.2000000000000002</v>
      </c>
      <c r="K18" s="67">
        <v>13.95</v>
      </c>
      <c r="L18" s="73">
        <v>3.29</v>
      </c>
      <c r="M18" s="74">
        <v>9.3000000000000007</v>
      </c>
    </row>
    <row r="19" spans="1:13" x14ac:dyDescent="0.35">
      <c r="A19" s="5" t="s">
        <v>21</v>
      </c>
      <c r="B19" s="8">
        <v>13049.67</v>
      </c>
      <c r="C19" s="8">
        <v>19570.89</v>
      </c>
      <c r="D19" s="9">
        <v>135733.63463399999</v>
      </c>
      <c r="E19" s="10">
        <v>83944.936836000008</v>
      </c>
      <c r="F19" s="11">
        <v>-51788.697797999979</v>
      </c>
      <c r="G19" s="53">
        <v>51788.697797999979</v>
      </c>
      <c r="H19" s="59">
        <v>2.74</v>
      </c>
      <c r="I19" s="60">
        <v>2.68</v>
      </c>
      <c r="J19" s="66">
        <v>2.2000000000000002</v>
      </c>
      <c r="K19" s="67">
        <v>3.22</v>
      </c>
      <c r="L19" s="73">
        <v>3.29</v>
      </c>
      <c r="M19" s="74">
        <v>2.15</v>
      </c>
    </row>
    <row r="20" spans="1:13" x14ac:dyDescent="0.35">
      <c r="A20" s="5" t="s">
        <v>22</v>
      </c>
      <c r="B20" s="8">
        <v>3017.8</v>
      </c>
      <c r="C20" s="8">
        <v>3895.05</v>
      </c>
      <c r="D20" s="9">
        <v>18710.494459999998</v>
      </c>
      <c r="E20" s="10">
        <v>17945.794840000002</v>
      </c>
      <c r="F20" s="11">
        <v>-764.69961999999578</v>
      </c>
      <c r="G20" s="53">
        <v>764.69961999999578</v>
      </c>
      <c r="H20" s="59">
        <v>2.74</v>
      </c>
      <c r="I20" s="60">
        <v>0.17</v>
      </c>
      <c r="J20" s="66">
        <v>2.2000000000000002</v>
      </c>
      <c r="K20" s="67">
        <v>0.21</v>
      </c>
      <c r="L20" s="73">
        <v>3.29</v>
      </c>
      <c r="M20" s="74">
        <v>0.14000000000000001</v>
      </c>
    </row>
    <row r="21" spans="1:13" x14ac:dyDescent="0.35">
      <c r="A21" s="5" t="s">
        <v>23</v>
      </c>
      <c r="B21" s="8">
        <v>4256.43</v>
      </c>
      <c r="C21" s="8">
        <v>4761.12</v>
      </c>
      <c r="D21" s="9">
        <v>40279.626907999998</v>
      </c>
      <c r="E21" s="10">
        <v>19924.262232000001</v>
      </c>
      <c r="F21" s="11">
        <v>-20355.364675999997</v>
      </c>
      <c r="G21" s="53">
        <v>20355.364675999997</v>
      </c>
      <c r="H21" s="59">
        <v>2.74</v>
      </c>
      <c r="I21" s="60">
        <v>3.23</v>
      </c>
      <c r="J21" s="66">
        <v>2.2000000000000002</v>
      </c>
      <c r="K21" s="67">
        <v>3.88</v>
      </c>
      <c r="L21" s="73">
        <v>3.29</v>
      </c>
      <c r="M21" s="74">
        <v>2.59</v>
      </c>
    </row>
    <row r="22" spans="1:13" x14ac:dyDescent="0.35">
      <c r="A22" s="5" t="s">
        <v>24</v>
      </c>
      <c r="B22" s="8">
        <v>6190.47</v>
      </c>
      <c r="C22" s="8">
        <v>7187.29</v>
      </c>
      <c r="D22" s="9">
        <v>37200.420750999998</v>
      </c>
      <c r="E22" s="10">
        <v>21373.220454000002</v>
      </c>
      <c r="F22" s="11">
        <v>-15827.200296999996</v>
      </c>
      <c r="G22" s="53">
        <v>15827.200296999996</v>
      </c>
      <c r="H22" s="59">
        <v>2.74</v>
      </c>
      <c r="I22" s="60">
        <v>1.73</v>
      </c>
      <c r="J22" s="66">
        <v>2.2000000000000002</v>
      </c>
      <c r="K22" s="67">
        <v>2.0699999999999998</v>
      </c>
      <c r="L22" s="73">
        <v>3.29</v>
      </c>
      <c r="M22" s="74">
        <v>1.38</v>
      </c>
    </row>
    <row r="23" spans="1:13" x14ac:dyDescent="0.35">
      <c r="A23" s="5" t="s">
        <v>25</v>
      </c>
      <c r="B23" s="8">
        <v>1830.1600000000003</v>
      </c>
      <c r="C23" s="8">
        <v>2711.36</v>
      </c>
      <c r="D23" s="9">
        <v>6947.4081220000007</v>
      </c>
      <c r="E23" s="10">
        <v>13659.056387999999</v>
      </c>
      <c r="F23" s="11">
        <v>6711.6482659999983</v>
      </c>
      <c r="G23" s="53">
        <v>0</v>
      </c>
      <c r="H23" s="59">
        <v>2.74</v>
      </c>
      <c r="I23" s="60">
        <v>0</v>
      </c>
      <c r="J23" s="66">
        <v>2.2000000000000002</v>
      </c>
      <c r="K23" s="67">
        <v>0</v>
      </c>
      <c r="L23" s="73">
        <v>3.29</v>
      </c>
      <c r="M23" s="74">
        <v>0</v>
      </c>
    </row>
    <row r="24" spans="1:13" x14ac:dyDescent="0.35">
      <c r="A24" s="5" t="s">
        <v>26</v>
      </c>
      <c r="B24" s="8">
        <v>7014.18</v>
      </c>
      <c r="C24" s="8">
        <v>7701.32</v>
      </c>
      <c r="D24" s="9">
        <v>76097.248141999997</v>
      </c>
      <c r="E24" s="10">
        <v>35407.935468000003</v>
      </c>
      <c r="F24" s="11">
        <v>-40689.312673999993</v>
      </c>
      <c r="G24" s="53">
        <v>40689.312673999993</v>
      </c>
      <c r="H24" s="59">
        <v>2.74</v>
      </c>
      <c r="I24" s="60">
        <v>3.92</v>
      </c>
      <c r="J24" s="66">
        <v>2.2000000000000002</v>
      </c>
      <c r="K24" s="67">
        <v>4.7</v>
      </c>
      <c r="L24" s="73">
        <v>3.29</v>
      </c>
      <c r="M24" s="74">
        <v>3.14</v>
      </c>
    </row>
    <row r="25" spans="1:13" x14ac:dyDescent="0.35">
      <c r="A25" s="5" t="s">
        <v>27</v>
      </c>
      <c r="B25" s="8">
        <v>4319.33</v>
      </c>
      <c r="C25" s="8">
        <v>4901.01</v>
      </c>
      <c r="D25" s="9">
        <v>40425.368853</v>
      </c>
      <c r="E25" s="10">
        <v>45693.397762000001</v>
      </c>
      <c r="F25" s="11">
        <v>5268.0289090000006</v>
      </c>
      <c r="G25" s="53">
        <v>0</v>
      </c>
      <c r="H25" s="59">
        <v>2.74</v>
      </c>
      <c r="I25" s="60">
        <v>0</v>
      </c>
      <c r="J25" s="66">
        <v>2.2000000000000002</v>
      </c>
      <c r="K25" s="67">
        <v>0</v>
      </c>
      <c r="L25" s="73">
        <v>3.29</v>
      </c>
      <c r="M25" s="74">
        <v>0</v>
      </c>
    </row>
    <row r="26" spans="1:13" x14ac:dyDescent="0.35">
      <c r="A26" s="5" t="s">
        <v>28</v>
      </c>
      <c r="B26" s="8">
        <v>1427.6200000000001</v>
      </c>
      <c r="C26" s="8">
        <v>1740.38</v>
      </c>
      <c r="D26" s="9">
        <v>5488.5045069999996</v>
      </c>
      <c r="E26" s="10">
        <v>7565.1076780000003</v>
      </c>
      <c r="F26" s="11">
        <v>2076.6031710000007</v>
      </c>
      <c r="G26" s="53">
        <v>0</v>
      </c>
      <c r="H26" s="59">
        <v>2.74</v>
      </c>
      <c r="I26" s="60">
        <v>0</v>
      </c>
      <c r="J26" s="66">
        <v>2.2000000000000002</v>
      </c>
      <c r="K26" s="67">
        <v>0</v>
      </c>
      <c r="L26" s="73">
        <v>3.29</v>
      </c>
      <c r="M26" s="74">
        <v>0</v>
      </c>
    </row>
    <row r="27" spans="1:13" x14ac:dyDescent="0.35">
      <c r="A27" s="5" t="s">
        <v>29</v>
      </c>
      <c r="B27" s="8">
        <v>2221.69</v>
      </c>
      <c r="C27" s="8">
        <v>2777.29</v>
      </c>
      <c r="D27" s="9">
        <v>33021.828899999993</v>
      </c>
      <c r="E27" s="10">
        <v>15252.7106</v>
      </c>
      <c r="F27" s="11">
        <v>-17769.118299999995</v>
      </c>
      <c r="G27" s="53">
        <v>17769.118299999995</v>
      </c>
      <c r="H27" s="59">
        <v>2.74</v>
      </c>
      <c r="I27" s="60">
        <v>5.41</v>
      </c>
      <c r="J27" s="66">
        <v>2.2000000000000002</v>
      </c>
      <c r="K27" s="67">
        <v>6.49</v>
      </c>
      <c r="L27" s="73">
        <v>3.29</v>
      </c>
      <c r="M27" s="74">
        <v>4.32</v>
      </c>
    </row>
    <row r="28" spans="1:13" x14ac:dyDescent="0.35">
      <c r="A28" s="5" t="s">
        <v>30</v>
      </c>
      <c r="B28" s="8">
        <v>1276.9100000000001</v>
      </c>
      <c r="C28" s="8">
        <v>1496.21</v>
      </c>
      <c r="D28" s="9">
        <v>18530.171005999997</v>
      </c>
      <c r="E28" s="10">
        <v>9578.6637239999982</v>
      </c>
      <c r="F28" s="11">
        <v>-8951.5072819999987</v>
      </c>
      <c r="G28" s="53">
        <v>8951.5072819999987</v>
      </c>
      <c r="H28" s="59">
        <v>2.74</v>
      </c>
      <c r="I28" s="60">
        <v>4.74</v>
      </c>
      <c r="J28" s="66">
        <v>2.2000000000000002</v>
      </c>
      <c r="K28" s="67">
        <v>5.69</v>
      </c>
      <c r="L28" s="73">
        <v>3.29</v>
      </c>
      <c r="M28" s="74">
        <v>3.79</v>
      </c>
    </row>
    <row r="29" spans="1:13" x14ac:dyDescent="0.35">
      <c r="A29" s="5" t="s">
        <v>31</v>
      </c>
      <c r="B29" s="8">
        <v>7031.9000000000024</v>
      </c>
      <c r="C29" s="8">
        <v>7974.17</v>
      </c>
      <c r="D29" s="9">
        <v>74257.172031999988</v>
      </c>
      <c r="E29" s="10">
        <v>43536.206527999995</v>
      </c>
      <c r="F29" s="11">
        <v>-30720.965503999993</v>
      </c>
      <c r="G29" s="53">
        <v>30720.965503999993</v>
      </c>
      <c r="H29" s="59">
        <v>2.74</v>
      </c>
      <c r="I29" s="60">
        <v>2.95</v>
      </c>
      <c r="J29" s="66">
        <v>2.2000000000000002</v>
      </c>
      <c r="K29" s="67">
        <v>3.54</v>
      </c>
      <c r="L29" s="73">
        <v>3.29</v>
      </c>
      <c r="M29" s="74">
        <v>2.36</v>
      </c>
    </row>
    <row r="30" spans="1:13" x14ac:dyDescent="0.35">
      <c r="A30" s="5" t="s">
        <v>32</v>
      </c>
      <c r="B30" s="8">
        <v>1464.2400000000002</v>
      </c>
      <c r="C30" s="8">
        <v>2242.5100000000002</v>
      </c>
      <c r="D30" s="9">
        <v>14760.361508999998</v>
      </c>
      <c r="E30" s="10">
        <v>8657.9955859999991</v>
      </c>
      <c r="F30" s="11">
        <v>-6102.3659229999994</v>
      </c>
      <c r="G30" s="53">
        <v>6102.3659229999994</v>
      </c>
      <c r="H30" s="59">
        <v>2.74</v>
      </c>
      <c r="I30" s="60">
        <v>2.82</v>
      </c>
      <c r="J30" s="66">
        <v>2.2000000000000002</v>
      </c>
      <c r="K30" s="67">
        <v>3.38</v>
      </c>
      <c r="L30" s="73">
        <v>3.29</v>
      </c>
      <c r="M30" s="74">
        <v>2.25</v>
      </c>
    </row>
    <row r="31" spans="1:13" x14ac:dyDescent="0.35">
      <c r="A31" s="5" t="s">
        <v>33</v>
      </c>
      <c r="B31" s="8">
        <v>1806.3400000000001</v>
      </c>
      <c r="C31" s="8">
        <v>2185.4899999999998</v>
      </c>
      <c r="D31" s="9">
        <v>19629.760730999998</v>
      </c>
      <c r="E31" s="10">
        <v>12974.341374</v>
      </c>
      <c r="F31" s="11">
        <v>-6655.4193569999989</v>
      </c>
      <c r="G31" s="53">
        <v>6655.4193569999989</v>
      </c>
      <c r="H31" s="59">
        <v>2.74</v>
      </c>
      <c r="I31" s="60">
        <v>2.4900000000000002</v>
      </c>
      <c r="J31" s="66">
        <v>2.2000000000000002</v>
      </c>
      <c r="K31" s="67">
        <v>2.99</v>
      </c>
      <c r="L31" s="73">
        <v>3.29</v>
      </c>
      <c r="M31" s="74">
        <v>1.99</v>
      </c>
    </row>
    <row r="32" spans="1:13" x14ac:dyDescent="0.35">
      <c r="A32" s="5" t="s">
        <v>34</v>
      </c>
      <c r="B32" s="8">
        <v>3055.7</v>
      </c>
      <c r="C32" s="8">
        <v>3877.77</v>
      </c>
      <c r="D32" s="9">
        <v>24425.734459999996</v>
      </c>
      <c r="E32" s="10">
        <v>15685.79484</v>
      </c>
      <c r="F32" s="11">
        <v>-8739.9396199999956</v>
      </c>
      <c r="G32" s="53">
        <v>8739.9396199999956</v>
      </c>
      <c r="H32" s="59">
        <v>2.74</v>
      </c>
      <c r="I32" s="60">
        <v>1.93</v>
      </c>
      <c r="J32" s="66">
        <v>2.2000000000000002</v>
      </c>
      <c r="K32" s="67">
        <v>2.3199999999999998</v>
      </c>
      <c r="L32" s="73">
        <v>3.29</v>
      </c>
      <c r="M32" s="74">
        <v>1.55</v>
      </c>
    </row>
    <row r="33" spans="1:13" x14ac:dyDescent="0.35">
      <c r="A33" s="5" t="s">
        <v>35</v>
      </c>
      <c r="B33" s="8">
        <v>3315.78</v>
      </c>
      <c r="C33" s="8">
        <v>3811.42</v>
      </c>
      <c r="D33" s="9">
        <v>25512.573293000001</v>
      </c>
      <c r="E33" s="10">
        <v>11820.313522</v>
      </c>
      <c r="F33" s="11">
        <v>-13692.259771000001</v>
      </c>
      <c r="G33" s="53">
        <v>13692.259771000001</v>
      </c>
      <c r="H33" s="59">
        <v>2.74</v>
      </c>
      <c r="I33" s="60">
        <v>2.79</v>
      </c>
      <c r="J33" s="66">
        <v>2.2000000000000002</v>
      </c>
      <c r="K33" s="67">
        <v>3.35</v>
      </c>
      <c r="L33" s="73">
        <v>3.29</v>
      </c>
      <c r="M33" s="74">
        <v>2.23</v>
      </c>
    </row>
    <row r="34" spans="1:13" x14ac:dyDescent="0.35">
      <c r="A34" s="5" t="s">
        <v>36</v>
      </c>
      <c r="B34" s="8">
        <v>2001.33</v>
      </c>
      <c r="C34" s="8">
        <v>2602.81</v>
      </c>
      <c r="D34" s="9">
        <v>9997.1765659999983</v>
      </c>
      <c r="E34" s="10">
        <v>8811.7479640000001</v>
      </c>
      <c r="F34" s="11">
        <v>-1185.4286019999981</v>
      </c>
      <c r="G34" s="53">
        <v>1185.4286019999981</v>
      </c>
      <c r="H34" s="59">
        <v>2.74</v>
      </c>
      <c r="I34" s="60">
        <v>0.4</v>
      </c>
      <c r="J34" s="66">
        <v>2.2000000000000002</v>
      </c>
      <c r="K34" s="67">
        <v>0.48</v>
      </c>
      <c r="L34" s="73">
        <v>3.29</v>
      </c>
      <c r="M34" s="74">
        <v>0.32</v>
      </c>
    </row>
    <row r="35" spans="1:13" x14ac:dyDescent="0.35">
      <c r="A35" s="5" t="s">
        <v>37</v>
      </c>
      <c r="B35" s="8">
        <v>4763.8300000000008</v>
      </c>
      <c r="C35" s="8">
        <v>6981.96</v>
      </c>
      <c r="D35" s="9">
        <v>17964.348028</v>
      </c>
      <c r="E35" s="10">
        <v>21740.430712000001</v>
      </c>
      <c r="F35" s="11">
        <v>3776.0826840000009</v>
      </c>
      <c r="G35" s="53">
        <v>0</v>
      </c>
      <c r="H35" s="59">
        <v>2.74</v>
      </c>
      <c r="I35" s="60">
        <v>0</v>
      </c>
      <c r="J35" s="66">
        <v>2.2000000000000002</v>
      </c>
      <c r="K35" s="67">
        <v>0</v>
      </c>
      <c r="L35" s="73">
        <v>3.29</v>
      </c>
      <c r="M35" s="74">
        <v>0</v>
      </c>
    </row>
    <row r="36" spans="1:13" x14ac:dyDescent="0.35">
      <c r="A36" s="5" t="s">
        <v>38</v>
      </c>
      <c r="B36" s="8">
        <v>2897.4599999999996</v>
      </c>
      <c r="C36" s="8">
        <v>3580.26</v>
      </c>
      <c r="D36" s="9">
        <v>17417.090181</v>
      </c>
      <c r="E36" s="10">
        <v>13295.696674000001</v>
      </c>
      <c r="F36" s="11">
        <v>-4121.3935069999989</v>
      </c>
      <c r="G36" s="53">
        <v>4121.3935069999989</v>
      </c>
      <c r="H36" s="59">
        <v>2.74</v>
      </c>
      <c r="I36" s="60">
        <v>0.96</v>
      </c>
      <c r="J36" s="66">
        <v>2.2000000000000002</v>
      </c>
      <c r="K36" s="67">
        <v>1.1499999999999999</v>
      </c>
      <c r="L36" s="73">
        <v>3.29</v>
      </c>
      <c r="M36" s="74">
        <v>0.77</v>
      </c>
    </row>
    <row r="37" spans="1:13" x14ac:dyDescent="0.35">
      <c r="A37" s="5" t="s">
        <v>39</v>
      </c>
      <c r="B37" s="8">
        <v>4211.6400000000003</v>
      </c>
      <c r="C37" s="8">
        <v>5124.34</v>
      </c>
      <c r="D37" s="9">
        <v>47690.611965000004</v>
      </c>
      <c r="E37" s="10">
        <v>25338.014609999998</v>
      </c>
      <c r="F37" s="11">
        <v>-22352.597355000005</v>
      </c>
      <c r="G37" s="53">
        <v>22352.597355000005</v>
      </c>
      <c r="H37" s="59">
        <v>2.74</v>
      </c>
      <c r="I37" s="60">
        <v>3.59</v>
      </c>
      <c r="J37" s="66">
        <v>2.2000000000000002</v>
      </c>
      <c r="K37" s="67">
        <v>4.3</v>
      </c>
      <c r="L37" s="73">
        <v>3.29</v>
      </c>
      <c r="M37" s="74">
        <v>2.87</v>
      </c>
    </row>
    <row r="38" spans="1:13" x14ac:dyDescent="0.35">
      <c r="A38" s="5" t="s">
        <v>40</v>
      </c>
      <c r="B38" s="8">
        <v>8433.970000000003</v>
      </c>
      <c r="C38" s="8">
        <v>10582.43</v>
      </c>
      <c r="D38" s="9">
        <v>92863.568597999998</v>
      </c>
      <c r="E38" s="10">
        <v>35147.954491999997</v>
      </c>
      <c r="F38" s="11">
        <v>-57715.614106000001</v>
      </c>
      <c r="G38" s="53">
        <v>57715.614106000001</v>
      </c>
      <c r="H38" s="59">
        <v>2.74</v>
      </c>
      <c r="I38" s="60">
        <v>4.63</v>
      </c>
      <c r="J38" s="66">
        <v>2.2000000000000002</v>
      </c>
      <c r="K38" s="67">
        <v>5.55</v>
      </c>
      <c r="L38" s="73">
        <v>3.29</v>
      </c>
      <c r="M38" s="74">
        <v>3.7</v>
      </c>
    </row>
    <row r="39" spans="1:13" x14ac:dyDescent="0.35">
      <c r="A39" s="5" t="s">
        <v>41</v>
      </c>
      <c r="B39" s="8">
        <v>5154.45</v>
      </c>
      <c r="C39" s="8">
        <v>5813.56</v>
      </c>
      <c r="D39" s="9">
        <v>36576.611690000005</v>
      </c>
      <c r="E39" s="10">
        <v>24243.69226</v>
      </c>
      <c r="F39" s="11">
        <v>-12332.919430000005</v>
      </c>
      <c r="G39" s="53">
        <v>12332.919430000005</v>
      </c>
      <c r="H39" s="59">
        <v>2.74</v>
      </c>
      <c r="I39" s="60">
        <v>1.62</v>
      </c>
      <c r="J39" s="66">
        <v>2.2000000000000002</v>
      </c>
      <c r="K39" s="67">
        <v>1.94</v>
      </c>
      <c r="L39" s="73">
        <v>3.29</v>
      </c>
      <c r="M39" s="74">
        <v>1.29</v>
      </c>
    </row>
    <row r="40" spans="1:13" x14ac:dyDescent="0.35">
      <c r="A40" s="5" t="s">
        <v>42</v>
      </c>
      <c r="B40" s="8">
        <v>12406.469999999998</v>
      </c>
      <c r="C40" s="8">
        <v>14010.34</v>
      </c>
      <c r="D40" s="9">
        <v>90324.426445000019</v>
      </c>
      <c r="E40" s="10">
        <v>52202.688529999999</v>
      </c>
      <c r="F40" s="11">
        <v>-38121.73791500002</v>
      </c>
      <c r="G40" s="53">
        <v>38121.73791500002</v>
      </c>
      <c r="H40" s="59">
        <v>2.74</v>
      </c>
      <c r="I40" s="60">
        <v>2.08</v>
      </c>
      <c r="J40" s="66">
        <v>2.2000000000000002</v>
      </c>
      <c r="K40" s="67">
        <v>2.4900000000000002</v>
      </c>
      <c r="L40" s="73">
        <v>3.29</v>
      </c>
      <c r="M40" s="74">
        <v>1.66</v>
      </c>
    </row>
    <row r="41" spans="1:13" ht="15" thickBot="1" x14ac:dyDescent="0.4">
      <c r="A41" s="5" t="s">
        <v>43</v>
      </c>
      <c r="B41" s="8">
        <v>4573.6400000000003</v>
      </c>
      <c r="C41" s="8">
        <v>4845.8900000000003</v>
      </c>
      <c r="D41" s="9">
        <v>37902.108075000004</v>
      </c>
      <c r="E41" s="10">
        <v>35349.743549999999</v>
      </c>
      <c r="F41" s="11">
        <v>-2552.3645250000045</v>
      </c>
      <c r="G41" s="53">
        <v>2552.3645250000045</v>
      </c>
      <c r="H41" s="61">
        <v>2.74</v>
      </c>
      <c r="I41" s="62">
        <v>0.38</v>
      </c>
      <c r="J41" s="68">
        <v>2.2000000000000002</v>
      </c>
      <c r="K41" s="69">
        <v>0.45</v>
      </c>
      <c r="L41" s="75">
        <v>3.29</v>
      </c>
      <c r="M41" s="76">
        <v>0.3</v>
      </c>
    </row>
    <row r="42" spans="1:13" hidden="1" x14ac:dyDescent="0.35">
      <c r="A42" s="5"/>
      <c r="B42" s="8">
        <v>231239.67999999996</v>
      </c>
      <c r="C42" s="8">
        <v>277285.91000000003</v>
      </c>
      <c r="D42" s="9">
        <v>2422557.7407780001</v>
      </c>
      <c r="E42" s="10">
        <v>1314459.7142120001</v>
      </c>
      <c r="F42" s="11">
        <v>-1108098.026566</v>
      </c>
      <c r="G42" s="11">
        <v>1125930.3895960001</v>
      </c>
      <c r="H42" s="54">
        <v>951090.67130000005</v>
      </c>
      <c r="I42" s="54">
        <v>950967.21190000023</v>
      </c>
      <c r="J42" s="63">
        <v>759763.39340000006</v>
      </c>
      <c r="K42" s="63">
        <v>1140970.7783000001</v>
      </c>
      <c r="L42" s="70">
        <v>571208.97459999996</v>
      </c>
      <c r="M42" s="70">
        <v>1331443.7361000001</v>
      </c>
    </row>
  </sheetData>
  <sheetProtection algorithmName="SHA-512" hashValue="mnV/686gHKrjrjCX7obnXcqOvLr+vdySVKYNBUiPg/o/q0sC9rPovBYrASvpv+qFm32ENVD9mKtMckLd8eOlvQ==" saltValue="SvnCXzEQSfDXRFDunK2ctQ==" spinCount="100000" sheet="1" objects="1" scenarios="1" selectLockedCells="1" selectUnlockedCells="1"/>
  <mergeCells count="4">
    <mergeCell ref="H1:I1"/>
    <mergeCell ref="J1:K1"/>
    <mergeCell ref="L1:M1"/>
    <mergeCell ref="B1:C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D43A-1352-47B8-8BE8-3EB7C64A89E3}">
  <dimension ref="A1:G41"/>
  <sheetViews>
    <sheetView workbookViewId="0">
      <selection activeCell="F21" sqref="F21"/>
    </sheetView>
  </sheetViews>
  <sheetFormatPr baseColWidth="10" defaultRowHeight="14.5" x14ac:dyDescent="0.35"/>
  <cols>
    <col min="1" max="1" width="26.26953125" bestFit="1" customWidth="1"/>
    <col min="2" max="7" width="16" customWidth="1"/>
  </cols>
  <sheetData>
    <row r="1" spans="1:7" ht="35.5" customHeight="1" x14ac:dyDescent="0.35">
      <c r="A1" s="82" t="s">
        <v>3881</v>
      </c>
      <c r="B1" s="125" t="s">
        <v>3866</v>
      </c>
      <c r="C1" s="126"/>
      <c r="D1" s="125" t="s">
        <v>3867</v>
      </c>
      <c r="E1" s="126"/>
      <c r="F1" s="125" t="s">
        <v>3868</v>
      </c>
      <c r="G1" s="126"/>
    </row>
    <row r="2" spans="1:7" ht="35.5" customHeight="1" x14ac:dyDescent="0.35">
      <c r="A2" s="82"/>
      <c r="B2" s="55">
        <v>0.5</v>
      </c>
      <c r="C2" s="56">
        <v>0.5</v>
      </c>
      <c r="D2" s="55">
        <v>0.4</v>
      </c>
      <c r="E2" s="56">
        <v>0.6</v>
      </c>
      <c r="F2" s="55">
        <v>0.6</v>
      </c>
      <c r="G2" s="56">
        <v>0.4</v>
      </c>
    </row>
    <row r="3" spans="1:7" ht="56.5" customHeight="1" thickBot="1" x14ac:dyDescent="0.4">
      <c r="A3" s="83"/>
      <c r="B3" s="84" t="s">
        <v>3877</v>
      </c>
      <c r="C3" s="85" t="s">
        <v>3878</v>
      </c>
      <c r="D3" s="84" t="s">
        <v>3877</v>
      </c>
      <c r="E3" s="85" t="s">
        <v>3879</v>
      </c>
      <c r="F3" s="84" t="s">
        <v>3877</v>
      </c>
      <c r="G3" s="85" t="s">
        <v>3880</v>
      </c>
    </row>
    <row r="4" spans="1:7" x14ac:dyDescent="0.35">
      <c r="A4" s="86" t="s">
        <v>6</v>
      </c>
      <c r="B4" s="90">
        <v>2.74</v>
      </c>
      <c r="C4" s="91">
        <v>1.36</v>
      </c>
      <c r="D4" s="90">
        <v>2.2000000000000002</v>
      </c>
      <c r="E4" s="91">
        <v>1.8</v>
      </c>
      <c r="F4" s="90">
        <v>3.29</v>
      </c>
      <c r="G4" s="91">
        <v>0.93</v>
      </c>
    </row>
    <row r="5" spans="1:7" x14ac:dyDescent="0.35">
      <c r="A5" s="87" t="s">
        <v>7</v>
      </c>
      <c r="B5" s="92">
        <v>2.74</v>
      </c>
      <c r="C5" s="93">
        <v>1.57</v>
      </c>
      <c r="D5" s="92">
        <v>2.2000000000000002</v>
      </c>
      <c r="E5" s="93">
        <v>2.11</v>
      </c>
      <c r="F5" s="92">
        <v>3.29</v>
      </c>
      <c r="G5" s="93">
        <v>1.02</v>
      </c>
    </row>
    <row r="6" spans="1:7" x14ac:dyDescent="0.35">
      <c r="A6" s="87" t="s">
        <v>8</v>
      </c>
      <c r="B6" s="92">
        <v>2.74</v>
      </c>
      <c r="C6" s="93">
        <v>7.9</v>
      </c>
      <c r="D6" s="92">
        <v>2.2000000000000002</v>
      </c>
      <c r="E6" s="93">
        <v>10.37</v>
      </c>
      <c r="F6" s="92">
        <v>3.29</v>
      </c>
      <c r="G6" s="93">
        <v>5.42</v>
      </c>
    </row>
    <row r="7" spans="1:7" x14ac:dyDescent="0.35">
      <c r="A7" s="87" t="s">
        <v>9</v>
      </c>
      <c r="B7" s="92">
        <v>2.74</v>
      </c>
      <c r="C7" s="93">
        <v>1.98</v>
      </c>
      <c r="D7" s="92">
        <v>2.2000000000000002</v>
      </c>
      <c r="E7" s="93">
        <v>2.4700000000000002</v>
      </c>
      <c r="F7" s="92">
        <v>3.29</v>
      </c>
      <c r="G7" s="93">
        <v>1.49</v>
      </c>
    </row>
    <row r="8" spans="1:7" x14ac:dyDescent="0.35">
      <c r="A8" s="87" t="s">
        <v>10</v>
      </c>
      <c r="B8" s="92">
        <v>2.74</v>
      </c>
      <c r="C8" s="93">
        <v>1.33</v>
      </c>
      <c r="D8" s="92">
        <v>2.2000000000000002</v>
      </c>
      <c r="E8" s="93">
        <v>1.76</v>
      </c>
      <c r="F8" s="92">
        <v>3.29</v>
      </c>
      <c r="G8" s="93">
        <v>0.91</v>
      </c>
    </row>
    <row r="9" spans="1:7" x14ac:dyDescent="0.35">
      <c r="A9" s="87" t="s">
        <v>11</v>
      </c>
      <c r="B9" s="92">
        <v>2.74</v>
      </c>
      <c r="C9" s="93">
        <v>2.91</v>
      </c>
      <c r="D9" s="92">
        <v>2.2000000000000002</v>
      </c>
      <c r="E9" s="93">
        <v>3.56</v>
      </c>
      <c r="F9" s="92">
        <v>3.29</v>
      </c>
      <c r="G9" s="93">
        <v>2.25</v>
      </c>
    </row>
    <row r="10" spans="1:7" x14ac:dyDescent="0.35">
      <c r="A10" s="87" t="s">
        <v>12</v>
      </c>
      <c r="B10" s="92">
        <v>2.74</v>
      </c>
      <c r="C10" s="93">
        <v>0.43</v>
      </c>
      <c r="D10" s="92">
        <v>2.2000000000000002</v>
      </c>
      <c r="E10" s="93">
        <v>0.73</v>
      </c>
      <c r="F10" s="92">
        <v>3.29</v>
      </c>
      <c r="G10" s="93">
        <v>0.13</v>
      </c>
    </row>
    <row r="11" spans="1:7" x14ac:dyDescent="0.35">
      <c r="A11" s="87" t="s">
        <v>13</v>
      </c>
      <c r="B11" s="92">
        <v>2.74</v>
      </c>
      <c r="C11" s="93">
        <v>8.4499999999999993</v>
      </c>
      <c r="D11" s="92">
        <v>2.2000000000000002</v>
      </c>
      <c r="E11" s="93">
        <v>10.23</v>
      </c>
      <c r="F11" s="92">
        <v>3.29</v>
      </c>
      <c r="G11" s="93">
        <v>6.67</v>
      </c>
    </row>
    <row r="12" spans="1:7" x14ac:dyDescent="0.35">
      <c r="A12" s="87" t="s">
        <v>14</v>
      </c>
      <c r="B12" s="92">
        <v>2.74</v>
      </c>
      <c r="C12" s="93">
        <v>1.96</v>
      </c>
      <c r="D12" s="92">
        <v>2.2000000000000002</v>
      </c>
      <c r="E12" s="93">
        <v>2.48</v>
      </c>
      <c r="F12" s="92">
        <v>3.29</v>
      </c>
      <c r="G12" s="93">
        <v>1.44</v>
      </c>
    </row>
    <row r="13" spans="1:7" x14ac:dyDescent="0.35">
      <c r="A13" s="87" t="s">
        <v>15</v>
      </c>
      <c r="B13" s="92">
        <v>2.74</v>
      </c>
      <c r="C13" s="93">
        <v>3.24</v>
      </c>
      <c r="D13" s="92">
        <v>2.2000000000000002</v>
      </c>
      <c r="E13" s="93">
        <v>3.95</v>
      </c>
      <c r="F13" s="92">
        <v>3.29</v>
      </c>
      <c r="G13" s="93">
        <v>2.52</v>
      </c>
    </row>
    <row r="14" spans="1:7" x14ac:dyDescent="0.35">
      <c r="A14" s="87" t="s">
        <v>16</v>
      </c>
      <c r="B14" s="92">
        <v>2.4900000000000002</v>
      </c>
      <c r="C14" s="93">
        <v>0</v>
      </c>
      <c r="D14" s="92">
        <v>2.12</v>
      </c>
      <c r="E14" s="93">
        <v>0</v>
      </c>
      <c r="F14" s="92">
        <v>2.87</v>
      </c>
      <c r="G14" s="93">
        <v>0</v>
      </c>
    </row>
    <row r="15" spans="1:7" x14ac:dyDescent="0.35">
      <c r="A15" s="87" t="s">
        <v>17</v>
      </c>
      <c r="B15" s="92">
        <v>2.74</v>
      </c>
      <c r="C15" s="93">
        <v>4.66</v>
      </c>
      <c r="D15" s="92">
        <v>2.2000000000000002</v>
      </c>
      <c r="E15" s="93">
        <v>5.71</v>
      </c>
      <c r="F15" s="92">
        <v>3.29</v>
      </c>
      <c r="G15" s="93">
        <v>3.61</v>
      </c>
    </row>
    <row r="16" spans="1:7" x14ac:dyDescent="0.35">
      <c r="A16" s="87" t="s">
        <v>18</v>
      </c>
      <c r="B16" s="92">
        <v>2.74</v>
      </c>
      <c r="C16" s="93">
        <v>3.1</v>
      </c>
      <c r="D16" s="92">
        <v>2.2000000000000002</v>
      </c>
      <c r="E16" s="93">
        <v>3.76</v>
      </c>
      <c r="F16" s="92">
        <v>3.29</v>
      </c>
      <c r="G16" s="93">
        <v>2.44</v>
      </c>
    </row>
    <row r="17" spans="1:7" x14ac:dyDescent="0.35">
      <c r="A17" s="87" t="s">
        <v>19</v>
      </c>
      <c r="B17" s="92">
        <v>2.74</v>
      </c>
      <c r="C17" s="93">
        <v>1.23</v>
      </c>
      <c r="D17" s="92">
        <v>2.2000000000000002</v>
      </c>
      <c r="E17" s="93">
        <v>2.02</v>
      </c>
      <c r="F17" s="92">
        <v>3.29</v>
      </c>
      <c r="G17" s="93">
        <v>0.44</v>
      </c>
    </row>
    <row r="18" spans="1:7" x14ac:dyDescent="0.35">
      <c r="A18" s="87" t="s">
        <v>20</v>
      </c>
      <c r="B18" s="92">
        <v>2.74</v>
      </c>
      <c r="C18" s="93">
        <v>10.69</v>
      </c>
      <c r="D18" s="92">
        <v>2.2000000000000002</v>
      </c>
      <c r="E18" s="93">
        <v>13.02</v>
      </c>
      <c r="F18" s="92">
        <v>3.29</v>
      </c>
      <c r="G18" s="93">
        <v>8.3699999999999992</v>
      </c>
    </row>
    <row r="19" spans="1:7" x14ac:dyDescent="0.35">
      <c r="A19" s="87" t="s">
        <v>21</v>
      </c>
      <c r="B19" s="92">
        <v>2.74</v>
      </c>
      <c r="C19" s="93">
        <v>1.85</v>
      </c>
      <c r="D19" s="92">
        <v>2.2000000000000002</v>
      </c>
      <c r="E19" s="93">
        <v>2.39</v>
      </c>
      <c r="F19" s="92">
        <v>3.29</v>
      </c>
      <c r="G19" s="93">
        <v>1.32</v>
      </c>
    </row>
    <row r="20" spans="1:7" x14ac:dyDescent="0.35">
      <c r="A20" s="87" t="s">
        <v>22</v>
      </c>
      <c r="B20" s="92">
        <v>2.2300000000000004</v>
      </c>
      <c r="C20" s="93">
        <v>0</v>
      </c>
      <c r="D20" s="92">
        <v>1.7200000000000002</v>
      </c>
      <c r="E20" s="93">
        <v>0</v>
      </c>
      <c r="F20" s="92">
        <v>2.76</v>
      </c>
      <c r="G20" s="93">
        <v>0</v>
      </c>
    </row>
    <row r="21" spans="1:7" x14ac:dyDescent="0.35">
      <c r="A21" s="87" t="s">
        <v>23</v>
      </c>
      <c r="B21" s="92">
        <v>2.74</v>
      </c>
      <c r="C21" s="93">
        <v>2.88</v>
      </c>
      <c r="D21" s="92">
        <v>2.2000000000000002</v>
      </c>
      <c r="E21" s="93">
        <v>3.52</v>
      </c>
      <c r="F21" s="92">
        <v>3.29</v>
      </c>
      <c r="G21" s="93">
        <v>2.23</v>
      </c>
    </row>
    <row r="22" spans="1:7" x14ac:dyDescent="0.35">
      <c r="A22" s="87" t="s">
        <v>24</v>
      </c>
      <c r="B22" s="92">
        <v>2.74</v>
      </c>
      <c r="C22" s="93">
        <v>1.5</v>
      </c>
      <c r="D22" s="92">
        <v>2.2000000000000002</v>
      </c>
      <c r="E22" s="93">
        <v>1.84</v>
      </c>
      <c r="F22" s="92">
        <v>3.29</v>
      </c>
      <c r="G22" s="93">
        <v>1.1499999999999999</v>
      </c>
    </row>
    <row r="23" spans="1:7" x14ac:dyDescent="0.35">
      <c r="A23" s="87" t="s">
        <v>25</v>
      </c>
      <c r="B23" s="92">
        <v>1.4000000000000001</v>
      </c>
      <c r="C23" s="93">
        <v>0</v>
      </c>
      <c r="D23" s="92">
        <v>0.8600000000000001</v>
      </c>
      <c r="E23" s="93">
        <v>0</v>
      </c>
      <c r="F23" s="92">
        <v>1.95</v>
      </c>
      <c r="G23" s="93">
        <v>0</v>
      </c>
    </row>
    <row r="24" spans="1:7" x14ac:dyDescent="0.35">
      <c r="A24" s="87" t="s">
        <v>26</v>
      </c>
      <c r="B24" s="92">
        <v>2.74</v>
      </c>
      <c r="C24" s="93">
        <v>2.97</v>
      </c>
      <c r="D24" s="92">
        <v>2.2000000000000002</v>
      </c>
      <c r="E24" s="93">
        <v>3.76</v>
      </c>
      <c r="F24" s="92">
        <v>3.29</v>
      </c>
      <c r="G24" s="93">
        <v>2.19</v>
      </c>
    </row>
    <row r="25" spans="1:7" x14ac:dyDescent="0.35">
      <c r="A25" s="87" t="s">
        <v>27</v>
      </c>
      <c r="B25" s="92">
        <v>1.87</v>
      </c>
      <c r="C25" s="93">
        <v>0</v>
      </c>
      <c r="D25" s="92">
        <v>1.33</v>
      </c>
      <c r="E25" s="93">
        <v>0</v>
      </c>
      <c r="F25" s="92">
        <v>2.42</v>
      </c>
      <c r="G25" s="93">
        <v>0</v>
      </c>
    </row>
    <row r="26" spans="1:7" x14ac:dyDescent="0.35">
      <c r="A26" s="87" t="s">
        <v>28</v>
      </c>
      <c r="B26" s="92">
        <v>1.83</v>
      </c>
      <c r="C26" s="93">
        <v>0</v>
      </c>
      <c r="D26" s="92">
        <v>1.29</v>
      </c>
      <c r="E26" s="93">
        <v>0</v>
      </c>
      <c r="F26" s="92">
        <v>2.38</v>
      </c>
      <c r="G26" s="93">
        <v>0</v>
      </c>
    </row>
    <row r="27" spans="1:7" x14ac:dyDescent="0.35">
      <c r="A27" s="87" t="s">
        <v>29</v>
      </c>
      <c r="B27" s="92">
        <v>2.74</v>
      </c>
      <c r="C27" s="93">
        <v>4.49</v>
      </c>
      <c r="D27" s="92">
        <v>2.2000000000000002</v>
      </c>
      <c r="E27" s="93">
        <v>5.58</v>
      </c>
      <c r="F27" s="92">
        <v>3.29</v>
      </c>
      <c r="G27" s="93">
        <v>3.41</v>
      </c>
    </row>
    <row r="28" spans="1:7" x14ac:dyDescent="0.35">
      <c r="A28" s="87" t="s">
        <v>30</v>
      </c>
      <c r="B28" s="92">
        <v>2.74</v>
      </c>
      <c r="C28" s="93">
        <v>2.95</v>
      </c>
      <c r="D28" s="92">
        <v>2.2000000000000002</v>
      </c>
      <c r="E28" s="93">
        <v>3.9</v>
      </c>
      <c r="F28" s="92">
        <v>3.29</v>
      </c>
      <c r="G28" s="93">
        <v>2</v>
      </c>
    </row>
    <row r="29" spans="1:7" x14ac:dyDescent="0.35">
      <c r="A29" s="87" t="s">
        <v>31</v>
      </c>
      <c r="B29" s="92">
        <v>2.74</v>
      </c>
      <c r="C29" s="93">
        <v>2.54</v>
      </c>
      <c r="D29" s="92">
        <v>2.2000000000000002</v>
      </c>
      <c r="E29" s="93">
        <v>3.13</v>
      </c>
      <c r="F29" s="92">
        <v>3.29</v>
      </c>
      <c r="G29" s="93">
        <v>1.95</v>
      </c>
    </row>
    <row r="30" spans="1:7" x14ac:dyDescent="0.35">
      <c r="A30" s="87" t="s">
        <v>32</v>
      </c>
      <c r="B30" s="92">
        <v>2.74</v>
      </c>
      <c r="C30" s="93">
        <v>1.97</v>
      </c>
      <c r="D30" s="92">
        <v>2.2000000000000002</v>
      </c>
      <c r="E30" s="93">
        <v>2.54</v>
      </c>
      <c r="F30" s="92">
        <v>3.29</v>
      </c>
      <c r="G30" s="93">
        <v>1.41</v>
      </c>
    </row>
    <row r="31" spans="1:7" x14ac:dyDescent="0.35">
      <c r="A31" s="87" t="s">
        <v>33</v>
      </c>
      <c r="B31" s="92">
        <v>2.74</v>
      </c>
      <c r="C31" s="93">
        <v>1.08</v>
      </c>
      <c r="D31" s="92">
        <v>2.2000000000000002</v>
      </c>
      <c r="E31" s="93">
        <v>1.58</v>
      </c>
      <c r="F31" s="92">
        <v>3.29</v>
      </c>
      <c r="G31" s="93">
        <v>0.57999999999999996</v>
      </c>
    </row>
    <row r="32" spans="1:7" x14ac:dyDescent="0.35">
      <c r="A32" s="87" t="s">
        <v>34</v>
      </c>
      <c r="B32" s="92">
        <v>2.74</v>
      </c>
      <c r="C32" s="93">
        <v>1.51</v>
      </c>
      <c r="D32" s="92">
        <v>2.2000000000000002</v>
      </c>
      <c r="E32" s="93">
        <v>1.9</v>
      </c>
      <c r="F32" s="92">
        <v>3.29</v>
      </c>
      <c r="G32" s="93">
        <v>1.1299999999999999</v>
      </c>
    </row>
    <row r="33" spans="1:7" x14ac:dyDescent="0.35">
      <c r="A33" s="87" t="s">
        <v>35</v>
      </c>
      <c r="B33" s="92">
        <v>2.74</v>
      </c>
      <c r="C33" s="93">
        <v>2.36</v>
      </c>
      <c r="D33" s="92">
        <v>2.2000000000000002</v>
      </c>
      <c r="E33" s="93">
        <v>2.92</v>
      </c>
      <c r="F33" s="92">
        <v>3.29</v>
      </c>
      <c r="G33" s="93">
        <v>1.8</v>
      </c>
    </row>
    <row r="34" spans="1:7" x14ac:dyDescent="0.35">
      <c r="A34" s="87" t="s">
        <v>36</v>
      </c>
      <c r="B34" s="92">
        <v>2.62</v>
      </c>
      <c r="C34" s="93">
        <v>0</v>
      </c>
      <c r="D34" s="92">
        <v>2.14</v>
      </c>
      <c r="E34" s="93">
        <v>0</v>
      </c>
      <c r="F34" s="92">
        <v>3.11</v>
      </c>
      <c r="G34" s="93">
        <v>0</v>
      </c>
    </row>
    <row r="35" spans="1:7" x14ac:dyDescent="0.35">
      <c r="A35" s="87" t="s">
        <v>37</v>
      </c>
      <c r="B35" s="92">
        <v>2.2600000000000002</v>
      </c>
      <c r="C35" s="93">
        <v>0</v>
      </c>
      <c r="D35" s="92">
        <v>1.7200000000000002</v>
      </c>
      <c r="E35" s="93">
        <v>0</v>
      </c>
      <c r="F35" s="92">
        <v>2.81</v>
      </c>
      <c r="G35" s="93">
        <v>0</v>
      </c>
    </row>
    <row r="36" spans="1:7" x14ac:dyDescent="0.35">
      <c r="A36" s="87" t="s">
        <v>38</v>
      </c>
      <c r="B36" s="92">
        <v>2.74</v>
      </c>
      <c r="C36" s="93">
        <v>0.16</v>
      </c>
      <c r="D36" s="92">
        <v>2.2000000000000002</v>
      </c>
      <c r="E36" s="93">
        <v>0.35</v>
      </c>
      <c r="F36" s="92">
        <v>3.27</v>
      </c>
      <c r="G36" s="93">
        <v>0</v>
      </c>
    </row>
    <row r="37" spans="1:7" x14ac:dyDescent="0.35">
      <c r="A37" s="87" t="s">
        <v>39</v>
      </c>
      <c r="B37" s="92">
        <v>2.74</v>
      </c>
      <c r="C37" s="93">
        <v>1.86</v>
      </c>
      <c r="D37" s="92">
        <v>2.2000000000000002</v>
      </c>
      <c r="E37" s="93">
        <v>2.58</v>
      </c>
      <c r="F37" s="92">
        <v>3.29</v>
      </c>
      <c r="G37" s="93">
        <v>1.1499999999999999</v>
      </c>
    </row>
    <row r="38" spans="1:7" x14ac:dyDescent="0.35">
      <c r="A38" s="87" t="s">
        <v>40</v>
      </c>
      <c r="B38" s="92">
        <v>2.74</v>
      </c>
      <c r="C38" s="93">
        <v>3.83</v>
      </c>
      <c r="D38" s="92">
        <v>2.2000000000000002</v>
      </c>
      <c r="E38" s="93">
        <v>4.76</v>
      </c>
      <c r="F38" s="92">
        <v>3.29</v>
      </c>
      <c r="G38" s="93">
        <v>2.91</v>
      </c>
    </row>
    <row r="39" spans="1:7" x14ac:dyDescent="0.35">
      <c r="A39" s="87" t="s">
        <v>41</v>
      </c>
      <c r="B39" s="92">
        <v>2.74</v>
      </c>
      <c r="C39" s="93">
        <v>1.17</v>
      </c>
      <c r="D39" s="92">
        <v>2.2000000000000002</v>
      </c>
      <c r="E39" s="93">
        <v>1.49</v>
      </c>
      <c r="F39" s="92">
        <v>3.29</v>
      </c>
      <c r="G39" s="93">
        <v>0.84</v>
      </c>
    </row>
    <row r="40" spans="1:7" x14ac:dyDescent="0.35">
      <c r="A40" s="87" t="s">
        <v>42</v>
      </c>
      <c r="B40" s="92">
        <v>2.74</v>
      </c>
      <c r="C40" s="93">
        <v>1.72</v>
      </c>
      <c r="D40" s="92">
        <v>2.2000000000000002</v>
      </c>
      <c r="E40" s="93">
        <v>2.14</v>
      </c>
      <c r="F40" s="92">
        <v>3.29</v>
      </c>
      <c r="G40" s="93">
        <v>1.31</v>
      </c>
    </row>
    <row r="41" spans="1:7" ht="15" thickBot="1" x14ac:dyDescent="0.4">
      <c r="A41" s="88" t="s">
        <v>43</v>
      </c>
      <c r="B41" s="94">
        <v>2.25</v>
      </c>
      <c r="C41" s="95">
        <v>0</v>
      </c>
      <c r="D41" s="94">
        <v>1.7800000000000002</v>
      </c>
      <c r="E41" s="95">
        <v>0</v>
      </c>
      <c r="F41" s="94">
        <v>2.73</v>
      </c>
      <c r="G41" s="95">
        <v>0</v>
      </c>
    </row>
  </sheetData>
  <sheetProtection algorithmName="SHA-512" hashValue="XGRHa6ndRHKTl6pZU/ytltRt0IwUor2fUwF1q2Ht4+TB81grrlJ5NfFh2IxQ4+ryb20AOWmeGeAba2MZUkYnFg==" saltValue="VJq/2BAt0HL9ceR5ZvM8Pg==" spinCount="100000" sheet="1" selectLockedCells="1" selectUnlockedCells="1"/>
  <mergeCells count="3">
    <mergeCell ref="B1:C1"/>
    <mergeCell ref="D1:E1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A661-9E61-4256-900F-0E80465E141F}">
  <dimension ref="A1:G41"/>
  <sheetViews>
    <sheetView workbookViewId="0">
      <selection activeCell="I11" sqref="I11"/>
    </sheetView>
  </sheetViews>
  <sheetFormatPr baseColWidth="10" defaultRowHeight="14.5" x14ac:dyDescent="0.35"/>
  <cols>
    <col min="1" max="1" width="26.26953125" bestFit="1" customWidth="1"/>
    <col min="2" max="7" width="16" customWidth="1"/>
  </cols>
  <sheetData>
    <row r="1" spans="1:7" ht="35.5" customHeight="1" x14ac:dyDescent="0.35">
      <c r="A1" s="82" t="s">
        <v>3882</v>
      </c>
      <c r="B1" s="125" t="s">
        <v>3866</v>
      </c>
      <c r="C1" s="126"/>
      <c r="D1" s="125" t="s">
        <v>3867</v>
      </c>
      <c r="E1" s="126"/>
      <c r="F1" s="125" t="s">
        <v>3868</v>
      </c>
      <c r="G1" s="126"/>
    </row>
    <row r="2" spans="1:7" ht="35.5" customHeight="1" x14ac:dyDescent="0.35">
      <c r="A2" s="82"/>
      <c r="B2" s="55">
        <v>0.5</v>
      </c>
      <c r="C2" s="56">
        <v>0.5</v>
      </c>
      <c r="D2" s="55">
        <v>0.4</v>
      </c>
      <c r="E2" s="56">
        <v>0.6</v>
      </c>
      <c r="F2" s="55">
        <v>0.6</v>
      </c>
      <c r="G2" s="56">
        <v>0.4</v>
      </c>
    </row>
    <row r="3" spans="1:7" ht="56.5" customHeight="1" thickBot="1" x14ac:dyDescent="0.4">
      <c r="A3" s="83"/>
      <c r="B3" s="84" t="s">
        <v>3877</v>
      </c>
      <c r="C3" s="85" t="s">
        <v>3878</v>
      </c>
      <c r="D3" s="84" t="s">
        <v>3877</v>
      </c>
      <c r="E3" s="85" t="s">
        <v>3879</v>
      </c>
      <c r="F3" s="84" t="s">
        <v>3877</v>
      </c>
      <c r="G3" s="85" t="s">
        <v>3880</v>
      </c>
    </row>
    <row r="4" spans="1:7" x14ac:dyDescent="0.35">
      <c r="A4" s="86" t="s">
        <v>6</v>
      </c>
      <c r="B4" s="90">
        <v>2.74</v>
      </c>
      <c r="C4" s="91">
        <v>0.54</v>
      </c>
      <c r="D4" s="90">
        <v>2.2000000000000002</v>
      </c>
      <c r="E4" s="91">
        <v>0.98</v>
      </c>
      <c r="F4" s="90">
        <v>3.29</v>
      </c>
      <c r="G4" s="91">
        <v>0.11</v>
      </c>
    </row>
    <row r="5" spans="1:7" x14ac:dyDescent="0.35">
      <c r="A5" s="87" t="s">
        <v>7</v>
      </c>
      <c r="B5" s="92">
        <v>2.74</v>
      </c>
      <c r="C5" s="93">
        <v>0.41</v>
      </c>
      <c r="D5" s="92">
        <v>2.2000000000000002</v>
      </c>
      <c r="E5" s="93">
        <v>0.96</v>
      </c>
      <c r="F5" s="92">
        <v>3.17</v>
      </c>
      <c r="G5" s="93">
        <v>0</v>
      </c>
    </row>
    <row r="6" spans="1:7" x14ac:dyDescent="0.35">
      <c r="A6" s="87" t="s">
        <v>8</v>
      </c>
      <c r="B6" s="92">
        <v>2.74</v>
      </c>
      <c r="C6" s="93">
        <v>3.42</v>
      </c>
      <c r="D6" s="92">
        <v>2.2000000000000002</v>
      </c>
      <c r="E6" s="93">
        <v>5.89</v>
      </c>
      <c r="F6" s="92">
        <v>3.29</v>
      </c>
      <c r="G6" s="93">
        <v>0.95</v>
      </c>
    </row>
    <row r="7" spans="1:7" x14ac:dyDescent="0.35">
      <c r="A7" s="87" t="s">
        <v>9</v>
      </c>
      <c r="B7" s="92">
        <v>2.74</v>
      </c>
      <c r="C7" s="93">
        <v>1.5</v>
      </c>
      <c r="D7" s="92">
        <v>2.2000000000000002</v>
      </c>
      <c r="E7" s="93">
        <v>1.99</v>
      </c>
      <c r="F7" s="92">
        <v>3.29</v>
      </c>
      <c r="G7" s="93">
        <v>1.01</v>
      </c>
    </row>
    <row r="8" spans="1:7" x14ac:dyDescent="0.35">
      <c r="A8" s="87" t="s">
        <v>10</v>
      </c>
      <c r="B8" s="92">
        <v>2.74</v>
      </c>
      <c r="C8" s="93">
        <v>0.54</v>
      </c>
      <c r="D8" s="92">
        <v>2.2000000000000002</v>
      </c>
      <c r="E8" s="93">
        <v>0.96</v>
      </c>
      <c r="F8" s="92">
        <v>3.29</v>
      </c>
      <c r="G8" s="93">
        <v>0.11</v>
      </c>
    </row>
    <row r="9" spans="1:7" x14ac:dyDescent="0.35">
      <c r="A9" s="87" t="s">
        <v>11</v>
      </c>
      <c r="B9" s="92">
        <v>2.74</v>
      </c>
      <c r="C9" s="93">
        <v>2.54</v>
      </c>
      <c r="D9" s="92">
        <v>2.2000000000000002</v>
      </c>
      <c r="E9" s="93">
        <v>3.2</v>
      </c>
      <c r="F9" s="92">
        <v>3.29</v>
      </c>
      <c r="G9" s="93">
        <v>1.89</v>
      </c>
    </row>
    <row r="10" spans="1:7" x14ac:dyDescent="0.35">
      <c r="A10" s="87" t="s">
        <v>12</v>
      </c>
      <c r="B10" s="92">
        <v>2.2300000000000004</v>
      </c>
      <c r="C10" s="93">
        <v>0</v>
      </c>
      <c r="D10" s="92">
        <v>1.9300000000000002</v>
      </c>
      <c r="E10" s="93">
        <v>0</v>
      </c>
      <c r="F10" s="92">
        <v>2.54</v>
      </c>
      <c r="G10" s="93">
        <v>0</v>
      </c>
    </row>
    <row r="11" spans="1:7" x14ac:dyDescent="0.35">
      <c r="A11" s="87" t="s">
        <v>13</v>
      </c>
      <c r="B11" s="92">
        <v>2.74</v>
      </c>
      <c r="C11" s="93">
        <v>7.98</v>
      </c>
      <c r="D11" s="92">
        <v>2.2000000000000002</v>
      </c>
      <c r="E11" s="93">
        <v>9.77</v>
      </c>
      <c r="F11" s="92">
        <v>3.29</v>
      </c>
      <c r="G11" s="93">
        <v>6.2</v>
      </c>
    </row>
    <row r="12" spans="1:7" x14ac:dyDescent="0.35">
      <c r="A12" s="87" t="s">
        <v>14</v>
      </c>
      <c r="B12" s="92">
        <v>2.74</v>
      </c>
      <c r="C12" s="93">
        <v>1.31</v>
      </c>
      <c r="D12" s="92">
        <v>2.2000000000000002</v>
      </c>
      <c r="E12" s="93">
        <v>1.83</v>
      </c>
      <c r="F12" s="92">
        <v>3.29</v>
      </c>
      <c r="G12" s="93">
        <v>0.79</v>
      </c>
    </row>
    <row r="13" spans="1:7" x14ac:dyDescent="0.35">
      <c r="A13" s="87" t="s">
        <v>15</v>
      </c>
      <c r="B13" s="92">
        <v>2.74</v>
      </c>
      <c r="C13" s="93">
        <v>2.89</v>
      </c>
      <c r="D13" s="92">
        <v>2.2000000000000002</v>
      </c>
      <c r="E13" s="93">
        <v>3.61</v>
      </c>
      <c r="F13" s="92">
        <v>3.29</v>
      </c>
      <c r="G13" s="93">
        <v>2.1800000000000002</v>
      </c>
    </row>
    <row r="14" spans="1:7" x14ac:dyDescent="0.35">
      <c r="A14" s="87" t="s">
        <v>16</v>
      </c>
      <c r="B14" s="92">
        <v>1.3800000000000001</v>
      </c>
      <c r="C14" s="93">
        <v>0</v>
      </c>
      <c r="D14" s="92">
        <v>1.0100000000000002</v>
      </c>
      <c r="E14" s="93">
        <v>0</v>
      </c>
      <c r="F14" s="92">
        <v>1.77</v>
      </c>
      <c r="G14" s="93">
        <v>0</v>
      </c>
    </row>
    <row r="15" spans="1:7" x14ac:dyDescent="0.35">
      <c r="A15" s="87" t="s">
        <v>17</v>
      </c>
      <c r="B15" s="92">
        <v>2.74</v>
      </c>
      <c r="C15" s="93">
        <v>4.09</v>
      </c>
      <c r="D15" s="92">
        <v>2.2000000000000002</v>
      </c>
      <c r="E15" s="93">
        <v>5.14</v>
      </c>
      <c r="F15" s="92">
        <v>3.29</v>
      </c>
      <c r="G15" s="93">
        <v>3.04</v>
      </c>
    </row>
    <row r="16" spans="1:7" x14ac:dyDescent="0.35">
      <c r="A16" s="87" t="s">
        <v>18</v>
      </c>
      <c r="B16" s="92">
        <v>2.74</v>
      </c>
      <c r="C16" s="93">
        <v>2.89</v>
      </c>
      <c r="D16" s="92">
        <v>2.2000000000000002</v>
      </c>
      <c r="E16" s="93">
        <v>3.55</v>
      </c>
      <c r="F16" s="92">
        <v>3.29</v>
      </c>
      <c r="G16" s="93">
        <v>2.23</v>
      </c>
    </row>
    <row r="17" spans="1:7" x14ac:dyDescent="0.35">
      <c r="A17" s="87" t="s">
        <v>19</v>
      </c>
      <c r="B17" s="92">
        <v>1.5700000000000003</v>
      </c>
      <c r="C17" s="93">
        <v>0</v>
      </c>
      <c r="D17" s="92">
        <v>1.6600000000000001</v>
      </c>
      <c r="E17" s="93">
        <v>0</v>
      </c>
      <c r="F17" s="92">
        <v>1.49</v>
      </c>
      <c r="G17" s="93">
        <v>0</v>
      </c>
    </row>
    <row r="18" spans="1:7" x14ac:dyDescent="0.35">
      <c r="A18" s="87" t="s">
        <v>20</v>
      </c>
      <c r="B18" s="92">
        <v>2.74</v>
      </c>
      <c r="C18" s="93">
        <v>9.76</v>
      </c>
      <c r="D18" s="92">
        <v>2.2000000000000002</v>
      </c>
      <c r="E18" s="93">
        <v>12.09</v>
      </c>
      <c r="F18" s="92">
        <v>3.29</v>
      </c>
      <c r="G18" s="93">
        <v>7.44</v>
      </c>
    </row>
    <row r="19" spans="1:7" x14ac:dyDescent="0.35">
      <c r="A19" s="87" t="s">
        <v>21</v>
      </c>
      <c r="B19" s="92">
        <v>2.74</v>
      </c>
      <c r="C19" s="93">
        <v>1.02</v>
      </c>
      <c r="D19" s="92">
        <v>2.2000000000000002</v>
      </c>
      <c r="E19" s="93">
        <v>1.56</v>
      </c>
      <c r="F19" s="92">
        <v>3.29</v>
      </c>
      <c r="G19" s="93">
        <v>0.49</v>
      </c>
    </row>
    <row r="20" spans="1:7" x14ac:dyDescent="0.35">
      <c r="A20" s="87" t="s">
        <v>22</v>
      </c>
      <c r="B20" s="92">
        <v>1.5900000000000003</v>
      </c>
      <c r="C20" s="93">
        <v>0</v>
      </c>
      <c r="D20" s="92">
        <v>1.0700000000000003</v>
      </c>
      <c r="E20" s="93">
        <v>0</v>
      </c>
      <c r="F20" s="92">
        <v>2.1100000000000003</v>
      </c>
      <c r="G20" s="93">
        <v>0</v>
      </c>
    </row>
    <row r="21" spans="1:7" x14ac:dyDescent="0.35">
      <c r="A21" s="87" t="s">
        <v>23</v>
      </c>
      <c r="B21" s="92">
        <v>2.74</v>
      </c>
      <c r="C21" s="93">
        <v>2.52</v>
      </c>
      <c r="D21" s="92">
        <v>2.2000000000000002</v>
      </c>
      <c r="E21" s="93">
        <v>3.17</v>
      </c>
      <c r="F21" s="92">
        <v>3.29</v>
      </c>
      <c r="G21" s="93">
        <v>1.88</v>
      </c>
    </row>
    <row r="22" spans="1:7" x14ac:dyDescent="0.35">
      <c r="A22" s="87" t="s">
        <v>24</v>
      </c>
      <c r="B22" s="92">
        <v>2.74</v>
      </c>
      <c r="C22" s="93">
        <v>1.26</v>
      </c>
      <c r="D22" s="92">
        <v>2.2000000000000002</v>
      </c>
      <c r="E22" s="93">
        <v>1.61</v>
      </c>
      <c r="F22" s="92">
        <v>3.29</v>
      </c>
      <c r="G22" s="93">
        <v>0.92</v>
      </c>
    </row>
    <row r="23" spans="1:7" x14ac:dyDescent="0.35">
      <c r="A23" s="87" t="s">
        <v>25</v>
      </c>
      <c r="B23" s="92">
        <v>6.0000000000000053E-2</v>
      </c>
      <c r="C23" s="93">
        <v>0</v>
      </c>
      <c r="D23" s="92">
        <v>-0.48</v>
      </c>
      <c r="E23" s="93">
        <v>0</v>
      </c>
      <c r="F23" s="92">
        <v>0.60999999999999988</v>
      </c>
      <c r="G23" s="93">
        <v>0</v>
      </c>
    </row>
    <row r="24" spans="1:7" x14ac:dyDescent="0.35">
      <c r="A24" s="87" t="s">
        <v>26</v>
      </c>
      <c r="B24" s="92">
        <v>2.74</v>
      </c>
      <c r="C24" s="93">
        <v>2.0299999999999998</v>
      </c>
      <c r="D24" s="92">
        <v>2.2000000000000002</v>
      </c>
      <c r="E24" s="93">
        <v>2.81</v>
      </c>
      <c r="F24" s="92">
        <v>3.29</v>
      </c>
      <c r="G24" s="93">
        <v>1.24</v>
      </c>
    </row>
    <row r="25" spans="1:7" x14ac:dyDescent="0.35">
      <c r="A25" s="87" t="s">
        <v>27</v>
      </c>
      <c r="B25" s="92">
        <v>0.99000000000000021</v>
      </c>
      <c r="C25" s="93">
        <v>0</v>
      </c>
      <c r="D25" s="92">
        <v>0.45000000000000018</v>
      </c>
      <c r="E25" s="93">
        <v>0</v>
      </c>
      <c r="F25" s="92">
        <v>1.54</v>
      </c>
      <c r="G25" s="93">
        <v>0</v>
      </c>
    </row>
    <row r="26" spans="1:7" x14ac:dyDescent="0.35">
      <c r="A26" s="87" t="s">
        <v>28</v>
      </c>
      <c r="B26" s="92">
        <v>0.92000000000000015</v>
      </c>
      <c r="C26" s="93">
        <v>0</v>
      </c>
      <c r="D26" s="92">
        <v>0.38000000000000012</v>
      </c>
      <c r="E26" s="93">
        <v>0</v>
      </c>
      <c r="F26" s="92">
        <v>1.47</v>
      </c>
      <c r="G26" s="93">
        <v>0</v>
      </c>
    </row>
    <row r="27" spans="1:7" x14ac:dyDescent="0.35">
      <c r="A27" s="87" t="s">
        <v>29</v>
      </c>
      <c r="B27" s="92">
        <v>2.74</v>
      </c>
      <c r="C27" s="93">
        <v>3.58</v>
      </c>
      <c r="D27" s="92">
        <v>2.2000000000000002</v>
      </c>
      <c r="E27" s="93">
        <v>4.66</v>
      </c>
      <c r="F27" s="92">
        <v>3.29</v>
      </c>
      <c r="G27" s="93">
        <v>2.5</v>
      </c>
    </row>
    <row r="28" spans="1:7" x14ac:dyDescent="0.35">
      <c r="A28" s="87" t="s">
        <v>30</v>
      </c>
      <c r="B28" s="92">
        <v>2.74</v>
      </c>
      <c r="C28" s="93">
        <v>1.1599999999999999</v>
      </c>
      <c r="D28" s="92">
        <v>2.2000000000000002</v>
      </c>
      <c r="E28" s="93">
        <v>2.11</v>
      </c>
      <c r="F28" s="92">
        <v>3.29</v>
      </c>
      <c r="G28" s="93">
        <v>0.22</v>
      </c>
    </row>
    <row r="29" spans="1:7" x14ac:dyDescent="0.35">
      <c r="A29" s="87" t="s">
        <v>31</v>
      </c>
      <c r="B29" s="92">
        <v>2.74</v>
      </c>
      <c r="C29" s="93">
        <v>2.12</v>
      </c>
      <c r="D29" s="92">
        <v>2.2000000000000002</v>
      </c>
      <c r="E29" s="93">
        <v>2.71</v>
      </c>
      <c r="F29" s="92">
        <v>3.29</v>
      </c>
      <c r="G29" s="93">
        <v>1.53</v>
      </c>
    </row>
    <row r="30" spans="1:7" x14ac:dyDescent="0.35">
      <c r="A30" s="87" t="s">
        <v>32</v>
      </c>
      <c r="B30" s="92">
        <v>2.74</v>
      </c>
      <c r="C30" s="93">
        <v>1.1299999999999999</v>
      </c>
      <c r="D30" s="92">
        <v>2.2000000000000002</v>
      </c>
      <c r="E30" s="93">
        <v>1.69</v>
      </c>
      <c r="F30" s="92">
        <v>3.29</v>
      </c>
      <c r="G30" s="93">
        <v>0.56999999999999995</v>
      </c>
    </row>
    <row r="31" spans="1:7" x14ac:dyDescent="0.35">
      <c r="A31" s="87" t="s">
        <v>33</v>
      </c>
      <c r="B31" s="92">
        <v>2.4800000000000004</v>
      </c>
      <c r="C31" s="93">
        <v>0</v>
      </c>
      <c r="D31" s="92">
        <v>2.2000000000000002</v>
      </c>
      <c r="E31" s="93">
        <v>0.17</v>
      </c>
      <c r="F31" s="92">
        <v>2.61</v>
      </c>
      <c r="G31" s="93">
        <v>0</v>
      </c>
    </row>
    <row r="32" spans="1:7" x14ac:dyDescent="0.35">
      <c r="A32" s="87" t="s">
        <v>34</v>
      </c>
      <c r="B32" s="92">
        <v>2.74</v>
      </c>
      <c r="C32" s="93">
        <v>1.0900000000000001</v>
      </c>
      <c r="D32" s="92">
        <v>2.2000000000000002</v>
      </c>
      <c r="E32" s="93">
        <v>1.48</v>
      </c>
      <c r="F32" s="92">
        <v>3.29</v>
      </c>
      <c r="G32" s="93">
        <v>0.71</v>
      </c>
    </row>
    <row r="33" spans="1:7" x14ac:dyDescent="0.35">
      <c r="A33" s="87" t="s">
        <v>35</v>
      </c>
      <c r="B33" s="92">
        <v>2.74</v>
      </c>
      <c r="C33" s="93">
        <v>1.92</v>
      </c>
      <c r="D33" s="92">
        <v>2.2000000000000002</v>
      </c>
      <c r="E33" s="93">
        <v>2.48</v>
      </c>
      <c r="F33" s="92">
        <v>3.29</v>
      </c>
      <c r="G33" s="93">
        <v>1.37</v>
      </c>
    </row>
    <row r="34" spans="1:7" x14ac:dyDescent="0.35">
      <c r="A34" s="87" t="s">
        <v>36</v>
      </c>
      <c r="B34" s="92">
        <v>2.1900000000000004</v>
      </c>
      <c r="C34" s="93">
        <v>0</v>
      </c>
      <c r="D34" s="92">
        <v>1.7100000000000002</v>
      </c>
      <c r="E34" s="93">
        <v>0</v>
      </c>
      <c r="F34" s="92">
        <v>2.68</v>
      </c>
      <c r="G34" s="93">
        <v>0</v>
      </c>
    </row>
    <row r="35" spans="1:7" x14ac:dyDescent="0.35">
      <c r="A35" s="87" t="s">
        <v>37</v>
      </c>
      <c r="B35" s="92">
        <v>1.7800000000000002</v>
      </c>
      <c r="C35" s="93">
        <v>0</v>
      </c>
      <c r="D35" s="92">
        <v>1.2400000000000002</v>
      </c>
      <c r="E35" s="93">
        <v>0</v>
      </c>
      <c r="F35" s="92">
        <v>2.33</v>
      </c>
      <c r="G35" s="93">
        <v>0</v>
      </c>
    </row>
    <row r="36" spans="1:7" x14ac:dyDescent="0.35">
      <c r="A36" s="87" t="s">
        <v>38</v>
      </c>
      <c r="B36" s="92">
        <v>2.2200000000000002</v>
      </c>
      <c r="C36" s="93">
        <v>0</v>
      </c>
      <c r="D36" s="92">
        <v>1.83</v>
      </c>
      <c r="E36" s="93">
        <v>0</v>
      </c>
      <c r="F36" s="92">
        <v>2.61</v>
      </c>
      <c r="G36" s="93">
        <v>0</v>
      </c>
    </row>
    <row r="37" spans="1:7" x14ac:dyDescent="0.35">
      <c r="A37" s="87" t="s">
        <v>39</v>
      </c>
      <c r="B37" s="92">
        <v>2.74</v>
      </c>
      <c r="C37" s="93">
        <v>0.14000000000000001</v>
      </c>
      <c r="D37" s="92">
        <v>2.2000000000000002</v>
      </c>
      <c r="E37" s="93">
        <v>0.86</v>
      </c>
      <c r="F37" s="92">
        <v>2.8200000000000003</v>
      </c>
      <c r="G37" s="93">
        <v>0</v>
      </c>
    </row>
    <row r="38" spans="1:7" x14ac:dyDescent="0.35">
      <c r="A38" s="87" t="s">
        <v>40</v>
      </c>
      <c r="B38" s="92">
        <v>2.74</v>
      </c>
      <c r="C38" s="93">
        <v>3.04</v>
      </c>
      <c r="D38" s="92">
        <v>2.2000000000000002</v>
      </c>
      <c r="E38" s="93">
        <v>3.96</v>
      </c>
      <c r="F38" s="92">
        <v>3.29</v>
      </c>
      <c r="G38" s="93">
        <v>2.11</v>
      </c>
    </row>
    <row r="39" spans="1:7" x14ac:dyDescent="0.35">
      <c r="A39" s="87" t="s">
        <v>41</v>
      </c>
      <c r="B39" s="92">
        <v>2.74</v>
      </c>
      <c r="C39" s="93">
        <v>0.71</v>
      </c>
      <c r="D39" s="92">
        <v>2.2000000000000002</v>
      </c>
      <c r="E39" s="93">
        <v>1.04</v>
      </c>
      <c r="F39" s="92">
        <v>3.29</v>
      </c>
      <c r="G39" s="93">
        <v>0.39</v>
      </c>
    </row>
    <row r="40" spans="1:7" x14ac:dyDescent="0.35">
      <c r="A40" s="87" t="s">
        <v>42</v>
      </c>
      <c r="B40" s="92">
        <v>2.74</v>
      </c>
      <c r="C40" s="93">
        <v>1.37</v>
      </c>
      <c r="D40" s="92">
        <v>2.2000000000000002</v>
      </c>
      <c r="E40" s="93">
        <v>1.78</v>
      </c>
      <c r="F40" s="92">
        <v>3.29</v>
      </c>
      <c r="G40" s="93">
        <v>0.95</v>
      </c>
    </row>
    <row r="41" spans="1:7" ht="15" thickBot="1" x14ac:dyDescent="0.4">
      <c r="A41" s="88" t="s">
        <v>43</v>
      </c>
      <c r="B41" s="94">
        <v>1.4000000000000001</v>
      </c>
      <c r="C41" s="95">
        <v>0</v>
      </c>
      <c r="D41" s="94">
        <v>0.93000000000000016</v>
      </c>
      <c r="E41" s="95">
        <v>0</v>
      </c>
      <c r="F41" s="94">
        <v>1.87</v>
      </c>
      <c r="G41" s="95">
        <v>0</v>
      </c>
    </row>
  </sheetData>
  <sheetProtection algorithmName="SHA-512" hashValue="Zkr6is5VVsH30PjMJGToNXReHdsljidhlLR6yfi90o+NTLzIucnIh4f18QShwMDSehpyvZXdsxT3Kr0fV7uftA==" saltValue="k85GcgppbcTwtCFJ4xojYw==" spinCount="100000" sheet="1" selectLockedCells="1" selectUnlockedCells="1"/>
  <mergeCells count="3">
    <mergeCell ref="B1:C1"/>
    <mergeCell ref="D1:E1"/>
    <mergeCell ref="F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6CDD-493D-4BFB-B3FD-3164A2509BA7}">
  <dimension ref="A1:G41"/>
  <sheetViews>
    <sheetView workbookViewId="0">
      <selection activeCell="I3" sqref="I3"/>
    </sheetView>
  </sheetViews>
  <sheetFormatPr baseColWidth="10" defaultRowHeight="14.5" x14ac:dyDescent="0.35"/>
  <cols>
    <col min="1" max="1" width="26.26953125" bestFit="1" customWidth="1"/>
    <col min="2" max="7" width="16" customWidth="1"/>
  </cols>
  <sheetData>
    <row r="1" spans="1:7" ht="35.5" customHeight="1" x14ac:dyDescent="0.35">
      <c r="A1" s="82" t="s">
        <v>3883</v>
      </c>
      <c r="B1" s="125" t="s">
        <v>3866</v>
      </c>
      <c r="C1" s="126"/>
      <c r="D1" s="125" t="s">
        <v>3867</v>
      </c>
      <c r="E1" s="126"/>
      <c r="F1" s="125" t="s">
        <v>3868</v>
      </c>
      <c r="G1" s="126"/>
    </row>
    <row r="2" spans="1:7" ht="35.5" customHeight="1" x14ac:dyDescent="0.35">
      <c r="A2" s="82"/>
      <c r="B2" s="55">
        <v>0.5</v>
      </c>
      <c r="C2" s="56">
        <v>0.5</v>
      </c>
      <c r="D2" s="55">
        <v>0.4</v>
      </c>
      <c r="E2" s="56">
        <v>0.6</v>
      </c>
      <c r="F2" s="55">
        <v>0.6</v>
      </c>
      <c r="G2" s="56">
        <v>0.4</v>
      </c>
    </row>
    <row r="3" spans="1:7" ht="56.5" customHeight="1" thickBot="1" x14ac:dyDescent="0.4">
      <c r="A3" s="83"/>
      <c r="B3" s="84" t="s">
        <v>3877</v>
      </c>
      <c r="C3" s="85" t="s">
        <v>3878</v>
      </c>
      <c r="D3" s="84" t="s">
        <v>3877</v>
      </c>
      <c r="E3" s="85" t="s">
        <v>3879</v>
      </c>
      <c r="F3" s="84" t="s">
        <v>3877</v>
      </c>
      <c r="G3" s="85" t="s">
        <v>3880</v>
      </c>
    </row>
    <row r="4" spans="1:7" x14ac:dyDescent="0.35">
      <c r="A4" s="86" t="s">
        <v>6</v>
      </c>
      <c r="B4" s="90">
        <v>1.7400000000000002</v>
      </c>
      <c r="C4" s="91">
        <v>0</v>
      </c>
      <c r="D4" s="90">
        <v>1.6</v>
      </c>
      <c r="E4" s="91">
        <v>0</v>
      </c>
      <c r="F4" s="90">
        <v>1.8900000000000001</v>
      </c>
      <c r="G4" s="91">
        <v>0</v>
      </c>
    </row>
    <row r="5" spans="1:7" x14ac:dyDescent="0.35">
      <c r="A5" s="87" t="s">
        <v>7</v>
      </c>
      <c r="B5" s="92">
        <v>0.91000000000000014</v>
      </c>
      <c r="C5" s="93">
        <v>0</v>
      </c>
      <c r="D5" s="92">
        <v>0.90000000000000013</v>
      </c>
      <c r="E5" s="93">
        <v>0</v>
      </c>
      <c r="F5" s="92">
        <v>0.93000000000000016</v>
      </c>
      <c r="G5" s="93">
        <v>0</v>
      </c>
    </row>
    <row r="6" spans="1:7" x14ac:dyDescent="0.35">
      <c r="A6" s="87" t="s">
        <v>8</v>
      </c>
      <c r="B6" s="92">
        <v>0</v>
      </c>
      <c r="C6" s="93">
        <v>0</v>
      </c>
      <c r="D6" s="92">
        <v>0</v>
      </c>
      <c r="E6" s="93">
        <v>0</v>
      </c>
      <c r="F6" s="92">
        <v>0</v>
      </c>
      <c r="G6" s="93">
        <v>0</v>
      </c>
    </row>
    <row r="7" spans="1:7" x14ac:dyDescent="0.35">
      <c r="A7" s="87" t="s">
        <v>9</v>
      </c>
      <c r="B7" s="92">
        <v>2.74</v>
      </c>
      <c r="C7" s="93">
        <v>0.53</v>
      </c>
      <c r="D7" s="92">
        <v>2.2000000000000002</v>
      </c>
      <c r="E7" s="93">
        <v>1.03</v>
      </c>
      <c r="F7" s="92">
        <v>3.29</v>
      </c>
      <c r="G7" s="93">
        <v>0.04</v>
      </c>
    </row>
    <row r="8" spans="1:7" x14ac:dyDescent="0.35">
      <c r="A8" s="87" t="s">
        <v>10</v>
      </c>
      <c r="B8" s="92">
        <v>1.8200000000000003</v>
      </c>
      <c r="C8" s="93">
        <v>0</v>
      </c>
      <c r="D8" s="92">
        <v>1.6600000000000001</v>
      </c>
      <c r="E8" s="93">
        <v>0</v>
      </c>
      <c r="F8" s="92">
        <v>2</v>
      </c>
      <c r="G8" s="93">
        <v>0</v>
      </c>
    </row>
    <row r="9" spans="1:7" x14ac:dyDescent="0.35">
      <c r="A9" s="87" t="s">
        <v>11</v>
      </c>
      <c r="B9" s="92">
        <v>2.74</v>
      </c>
      <c r="C9" s="93">
        <v>1.8</v>
      </c>
      <c r="D9" s="92">
        <v>2.2000000000000002</v>
      </c>
      <c r="E9" s="93">
        <v>2.46</v>
      </c>
      <c r="F9" s="92">
        <v>3.29</v>
      </c>
      <c r="G9" s="93">
        <v>1.1499999999999999</v>
      </c>
    </row>
    <row r="10" spans="1:7" x14ac:dyDescent="0.35">
      <c r="A10" s="87" t="s">
        <v>12</v>
      </c>
      <c r="B10" s="92">
        <v>0.52</v>
      </c>
      <c r="C10" s="93">
        <v>0</v>
      </c>
      <c r="D10" s="92">
        <v>0.2200000000000002</v>
      </c>
      <c r="E10" s="93">
        <v>0</v>
      </c>
      <c r="F10" s="92">
        <v>0.83000000000000007</v>
      </c>
      <c r="G10" s="93">
        <v>0</v>
      </c>
    </row>
    <row r="11" spans="1:7" x14ac:dyDescent="0.35">
      <c r="A11" s="87" t="s">
        <v>13</v>
      </c>
      <c r="B11" s="92">
        <v>2.74</v>
      </c>
      <c r="C11" s="93">
        <v>7.05</v>
      </c>
      <c r="D11" s="92">
        <v>2.2000000000000002</v>
      </c>
      <c r="E11" s="93">
        <v>8.83</v>
      </c>
      <c r="F11" s="92">
        <v>3.29</v>
      </c>
      <c r="G11" s="93">
        <v>5.27</v>
      </c>
    </row>
    <row r="12" spans="1:7" x14ac:dyDescent="0.35">
      <c r="A12" s="87" t="s">
        <v>14</v>
      </c>
      <c r="B12" s="92">
        <v>2.74</v>
      </c>
      <c r="C12" s="93">
        <v>0.02</v>
      </c>
      <c r="D12" s="92">
        <v>2.2000000000000002</v>
      </c>
      <c r="E12" s="93">
        <v>0.54</v>
      </c>
      <c r="F12" s="92">
        <v>2.86</v>
      </c>
      <c r="G12" s="93">
        <v>0</v>
      </c>
    </row>
    <row r="13" spans="1:7" x14ac:dyDescent="0.35">
      <c r="A13" s="87" t="s">
        <v>15</v>
      </c>
      <c r="B13" s="92">
        <v>2.74</v>
      </c>
      <c r="C13" s="93">
        <v>2.2000000000000002</v>
      </c>
      <c r="D13" s="92">
        <v>2.2000000000000002</v>
      </c>
      <c r="E13" s="93">
        <v>2.92</v>
      </c>
      <c r="F13" s="92">
        <v>3.29</v>
      </c>
      <c r="G13" s="93">
        <v>1.49</v>
      </c>
    </row>
    <row r="14" spans="1:7" x14ac:dyDescent="0.35">
      <c r="A14" s="87" t="s">
        <v>16</v>
      </c>
      <c r="B14" s="92">
        <v>0</v>
      </c>
      <c r="C14" s="93">
        <v>0</v>
      </c>
      <c r="D14" s="92">
        <v>0</v>
      </c>
      <c r="E14" s="93">
        <v>0</v>
      </c>
      <c r="F14" s="92">
        <v>0</v>
      </c>
      <c r="G14" s="93">
        <v>0</v>
      </c>
    </row>
    <row r="15" spans="1:7" x14ac:dyDescent="0.35">
      <c r="A15" s="87" t="s">
        <v>17</v>
      </c>
      <c r="B15" s="92">
        <v>2.74</v>
      </c>
      <c r="C15" s="93">
        <v>2.94</v>
      </c>
      <c r="D15" s="92">
        <v>2.2000000000000002</v>
      </c>
      <c r="E15" s="93">
        <v>3.99</v>
      </c>
      <c r="F15" s="92">
        <v>3.29</v>
      </c>
      <c r="G15" s="93">
        <v>1.9</v>
      </c>
    </row>
    <row r="16" spans="1:7" x14ac:dyDescent="0.35">
      <c r="A16" s="87" t="s">
        <v>18</v>
      </c>
      <c r="B16" s="92">
        <v>2.74</v>
      </c>
      <c r="C16" s="93">
        <v>2.4700000000000002</v>
      </c>
      <c r="D16" s="92">
        <v>2.2000000000000002</v>
      </c>
      <c r="E16" s="93">
        <v>3.14</v>
      </c>
      <c r="F16" s="92">
        <v>3.29</v>
      </c>
      <c r="G16" s="93">
        <v>1.81</v>
      </c>
    </row>
    <row r="17" spans="1:7" x14ac:dyDescent="0.35">
      <c r="A17" s="87" t="s">
        <v>19</v>
      </c>
      <c r="B17" s="92">
        <v>0</v>
      </c>
      <c r="C17" s="93">
        <v>0</v>
      </c>
      <c r="D17" s="92">
        <v>0</v>
      </c>
      <c r="E17" s="93">
        <v>0</v>
      </c>
      <c r="F17" s="92">
        <v>0</v>
      </c>
      <c r="G17" s="93">
        <v>0</v>
      </c>
    </row>
    <row r="18" spans="1:7" x14ac:dyDescent="0.35">
      <c r="A18" s="87" t="s">
        <v>20</v>
      </c>
      <c r="B18" s="92">
        <v>2.74</v>
      </c>
      <c r="C18" s="93">
        <v>7.9</v>
      </c>
      <c r="D18" s="92">
        <v>2.2000000000000002</v>
      </c>
      <c r="E18" s="93">
        <v>10.220000000000001</v>
      </c>
      <c r="F18" s="92">
        <v>3.29</v>
      </c>
      <c r="G18" s="93">
        <v>5.57</v>
      </c>
    </row>
    <row r="19" spans="1:7" x14ac:dyDescent="0.35">
      <c r="A19" s="87" t="s">
        <v>21</v>
      </c>
      <c r="B19" s="92">
        <v>2.3200000000000003</v>
      </c>
      <c r="C19" s="93">
        <v>0</v>
      </c>
      <c r="D19" s="92">
        <v>2.14</v>
      </c>
      <c r="E19" s="93">
        <v>0</v>
      </c>
      <c r="F19" s="92">
        <v>2.5099999999999998</v>
      </c>
      <c r="G19" s="93">
        <v>0</v>
      </c>
    </row>
    <row r="20" spans="1:7" x14ac:dyDescent="0.35">
      <c r="A20" s="87" t="s">
        <v>22</v>
      </c>
      <c r="B20" s="92">
        <v>0.30000000000000027</v>
      </c>
      <c r="C20" s="93">
        <v>0</v>
      </c>
      <c r="D20" s="92">
        <v>0</v>
      </c>
      <c r="E20" s="93">
        <v>0</v>
      </c>
      <c r="F20" s="92">
        <v>0.81999999999999984</v>
      </c>
      <c r="G20" s="93">
        <v>0</v>
      </c>
    </row>
    <row r="21" spans="1:7" x14ac:dyDescent="0.35">
      <c r="A21" s="87" t="s">
        <v>23</v>
      </c>
      <c r="B21" s="92">
        <v>2.74</v>
      </c>
      <c r="C21" s="93">
        <v>1.81</v>
      </c>
      <c r="D21" s="92">
        <v>2.2000000000000002</v>
      </c>
      <c r="E21" s="93">
        <v>2.46</v>
      </c>
      <c r="F21" s="92">
        <v>3.29</v>
      </c>
      <c r="G21" s="93">
        <v>1.1599999999999999</v>
      </c>
    </row>
    <row r="22" spans="1:7" x14ac:dyDescent="0.35">
      <c r="A22" s="87" t="s">
        <v>24</v>
      </c>
      <c r="B22" s="92">
        <v>2.74</v>
      </c>
      <c r="C22" s="93">
        <v>0.8</v>
      </c>
      <c r="D22" s="92">
        <v>2.2000000000000002</v>
      </c>
      <c r="E22" s="93">
        <v>1.1499999999999999</v>
      </c>
      <c r="F22" s="92">
        <v>3.29</v>
      </c>
      <c r="G22" s="93">
        <v>0.46</v>
      </c>
    </row>
    <row r="23" spans="1:7" x14ac:dyDescent="0.35">
      <c r="A23" s="87" t="s">
        <v>25</v>
      </c>
      <c r="B23" s="92">
        <v>0</v>
      </c>
      <c r="C23" s="93">
        <v>0</v>
      </c>
      <c r="D23" s="92">
        <v>0</v>
      </c>
      <c r="E23" s="93">
        <v>0</v>
      </c>
      <c r="F23" s="92">
        <v>0</v>
      </c>
      <c r="G23" s="93">
        <v>0</v>
      </c>
    </row>
    <row r="24" spans="1:7" x14ac:dyDescent="0.35">
      <c r="A24" s="87" t="s">
        <v>26</v>
      </c>
      <c r="B24" s="92">
        <v>2.74</v>
      </c>
      <c r="C24" s="93">
        <v>0.14000000000000001</v>
      </c>
      <c r="D24" s="92">
        <v>2.2000000000000002</v>
      </c>
      <c r="E24" s="93">
        <v>0.92</v>
      </c>
      <c r="F24" s="92">
        <v>2.71</v>
      </c>
      <c r="G24" s="93">
        <v>0</v>
      </c>
    </row>
    <row r="25" spans="1:7" x14ac:dyDescent="0.35">
      <c r="A25" s="87" t="s">
        <v>27</v>
      </c>
      <c r="B25" s="92">
        <v>0</v>
      </c>
      <c r="C25" s="93">
        <v>0</v>
      </c>
      <c r="D25" s="92">
        <v>0</v>
      </c>
      <c r="E25" s="93">
        <v>0</v>
      </c>
      <c r="F25" s="92">
        <v>0</v>
      </c>
      <c r="G25" s="93">
        <v>0</v>
      </c>
    </row>
    <row r="26" spans="1:7" x14ac:dyDescent="0.35">
      <c r="A26" s="87" t="s">
        <v>28</v>
      </c>
      <c r="B26" s="92">
        <v>0</v>
      </c>
      <c r="C26" s="93">
        <v>0</v>
      </c>
      <c r="D26" s="92">
        <v>0</v>
      </c>
      <c r="E26" s="93">
        <v>0</v>
      </c>
      <c r="F26" s="92">
        <v>0</v>
      </c>
      <c r="G26" s="93">
        <v>0</v>
      </c>
    </row>
    <row r="27" spans="1:7" x14ac:dyDescent="0.35">
      <c r="A27" s="87" t="s">
        <v>29</v>
      </c>
      <c r="B27" s="92">
        <v>2.74</v>
      </c>
      <c r="C27" s="93">
        <v>1.76</v>
      </c>
      <c r="D27" s="92">
        <v>2.2000000000000002</v>
      </c>
      <c r="E27" s="93">
        <v>2.84</v>
      </c>
      <c r="F27" s="92">
        <v>3.29</v>
      </c>
      <c r="G27" s="93">
        <v>0.68</v>
      </c>
    </row>
    <row r="28" spans="1:7" x14ac:dyDescent="0.35">
      <c r="A28" s="87" t="s">
        <v>30</v>
      </c>
      <c r="B28" s="92">
        <v>0.69000000000000039</v>
      </c>
      <c r="C28" s="93">
        <v>0</v>
      </c>
      <c r="D28" s="92">
        <v>0.96000000000000019</v>
      </c>
      <c r="E28" s="93">
        <v>0</v>
      </c>
      <c r="F28" s="92">
        <v>0.43000000000000016</v>
      </c>
      <c r="G28" s="93">
        <v>0</v>
      </c>
    </row>
    <row r="29" spans="1:7" x14ac:dyDescent="0.35">
      <c r="A29" s="87" t="s">
        <v>31</v>
      </c>
      <c r="B29" s="92">
        <v>2.74</v>
      </c>
      <c r="C29" s="93">
        <v>1.29</v>
      </c>
      <c r="D29" s="92">
        <v>2.2000000000000002</v>
      </c>
      <c r="E29" s="93">
        <v>1.88</v>
      </c>
      <c r="F29" s="92">
        <v>3.29</v>
      </c>
      <c r="G29" s="93">
        <v>0.7</v>
      </c>
    </row>
    <row r="30" spans="1:7" x14ac:dyDescent="0.35">
      <c r="A30" s="87" t="s">
        <v>32</v>
      </c>
      <c r="B30" s="92">
        <v>2.3800000000000003</v>
      </c>
      <c r="C30" s="93">
        <v>0</v>
      </c>
      <c r="D30" s="92">
        <v>2.2000000000000002</v>
      </c>
      <c r="E30" s="93">
        <v>0</v>
      </c>
      <c r="F30" s="92">
        <v>2.56</v>
      </c>
      <c r="G30" s="93">
        <v>0</v>
      </c>
    </row>
    <row r="31" spans="1:7" x14ac:dyDescent="0.35">
      <c r="A31" s="87" t="s">
        <v>33</v>
      </c>
      <c r="B31" s="92">
        <v>0.15000000000000036</v>
      </c>
      <c r="C31" s="93">
        <v>0</v>
      </c>
      <c r="D31" s="92">
        <v>2.0000000000000018E-2</v>
      </c>
      <c r="E31" s="93">
        <v>0</v>
      </c>
      <c r="F31" s="92">
        <v>0.29000000000000004</v>
      </c>
      <c r="G31" s="93">
        <v>0</v>
      </c>
    </row>
    <row r="32" spans="1:7" x14ac:dyDescent="0.35">
      <c r="A32" s="87" t="s">
        <v>34</v>
      </c>
      <c r="B32" s="92">
        <v>2.74</v>
      </c>
      <c r="C32" s="93">
        <v>0.25</v>
      </c>
      <c r="D32" s="92">
        <v>2.2000000000000002</v>
      </c>
      <c r="E32" s="93">
        <v>0.64</v>
      </c>
      <c r="F32" s="92">
        <v>3.19</v>
      </c>
      <c r="G32" s="93">
        <v>0</v>
      </c>
    </row>
    <row r="33" spans="1:7" x14ac:dyDescent="0.35">
      <c r="A33" s="87" t="s">
        <v>35</v>
      </c>
      <c r="B33" s="92">
        <v>2.74</v>
      </c>
      <c r="C33" s="93">
        <v>1.06</v>
      </c>
      <c r="D33" s="92">
        <v>2.2000000000000002</v>
      </c>
      <c r="E33" s="93">
        <v>1.61</v>
      </c>
      <c r="F33" s="92">
        <v>3.29</v>
      </c>
      <c r="G33" s="93">
        <v>0.5</v>
      </c>
    </row>
    <row r="34" spans="1:7" x14ac:dyDescent="0.35">
      <c r="A34" s="87" t="s">
        <v>36</v>
      </c>
      <c r="B34" s="92">
        <v>1.3200000000000003</v>
      </c>
      <c r="C34" s="93">
        <v>0</v>
      </c>
      <c r="D34" s="92">
        <v>0.85000000000000009</v>
      </c>
      <c r="E34" s="93">
        <v>0</v>
      </c>
      <c r="F34" s="92">
        <v>1.81</v>
      </c>
      <c r="G34" s="93">
        <v>0</v>
      </c>
    </row>
    <row r="35" spans="1:7" x14ac:dyDescent="0.35">
      <c r="A35" s="87" t="s">
        <v>37</v>
      </c>
      <c r="B35" s="92">
        <v>0.82000000000000028</v>
      </c>
      <c r="C35" s="93">
        <v>0</v>
      </c>
      <c r="D35" s="92">
        <v>0.28000000000000025</v>
      </c>
      <c r="E35" s="93">
        <v>0</v>
      </c>
      <c r="F35" s="92">
        <v>1.37</v>
      </c>
      <c r="G35" s="93">
        <v>0</v>
      </c>
    </row>
    <row r="36" spans="1:7" x14ac:dyDescent="0.35">
      <c r="A36" s="87" t="s">
        <v>38</v>
      </c>
      <c r="B36" s="92">
        <v>0.92000000000000015</v>
      </c>
      <c r="C36" s="93">
        <v>0</v>
      </c>
      <c r="D36" s="92">
        <v>0.53000000000000025</v>
      </c>
      <c r="E36" s="93">
        <v>0</v>
      </c>
      <c r="F36" s="92">
        <v>1.31</v>
      </c>
      <c r="G36" s="93">
        <v>0</v>
      </c>
    </row>
    <row r="37" spans="1:7" x14ac:dyDescent="0.35">
      <c r="A37" s="87" t="s">
        <v>39</v>
      </c>
      <c r="B37" s="92">
        <v>3.0000000000000249E-2</v>
      </c>
      <c r="C37" s="93">
        <v>0</v>
      </c>
      <c r="D37" s="92">
        <v>8.0000000000000071E-2</v>
      </c>
      <c r="E37" s="93">
        <v>0</v>
      </c>
      <c r="F37" s="92">
        <v>0</v>
      </c>
      <c r="G37" s="93">
        <v>0</v>
      </c>
    </row>
    <row r="38" spans="1:7" x14ac:dyDescent="0.35">
      <c r="A38" s="87" t="s">
        <v>40</v>
      </c>
      <c r="B38" s="92">
        <v>2.74</v>
      </c>
      <c r="C38" s="93">
        <v>1.45</v>
      </c>
      <c r="D38" s="92">
        <v>2.2000000000000002</v>
      </c>
      <c r="E38" s="93">
        <v>2.37</v>
      </c>
      <c r="F38" s="92">
        <v>3.29</v>
      </c>
      <c r="G38" s="93">
        <v>0.52</v>
      </c>
    </row>
    <row r="39" spans="1:7" x14ac:dyDescent="0.35">
      <c r="A39" s="87" t="s">
        <v>41</v>
      </c>
      <c r="B39" s="92">
        <v>2.58</v>
      </c>
      <c r="C39" s="93">
        <v>0</v>
      </c>
      <c r="D39" s="92">
        <v>2.2000000000000002</v>
      </c>
      <c r="E39" s="93">
        <v>0.14000000000000001</v>
      </c>
      <c r="F39" s="92">
        <v>2.84</v>
      </c>
      <c r="G39" s="93">
        <v>0</v>
      </c>
    </row>
    <row r="40" spans="1:7" x14ac:dyDescent="0.35">
      <c r="A40" s="87" t="s">
        <v>42</v>
      </c>
      <c r="B40" s="92">
        <v>2.74</v>
      </c>
      <c r="C40" s="93">
        <v>0.66</v>
      </c>
      <c r="D40" s="92">
        <v>2.2000000000000002</v>
      </c>
      <c r="E40" s="93">
        <v>1.07</v>
      </c>
      <c r="F40" s="92">
        <v>3.29</v>
      </c>
      <c r="G40" s="93">
        <v>0.24</v>
      </c>
    </row>
    <row r="41" spans="1:7" ht="15" thickBot="1" x14ac:dyDescent="0.4">
      <c r="A41" s="88" t="s">
        <v>43</v>
      </c>
      <c r="B41" s="94">
        <v>0</v>
      </c>
      <c r="C41" s="95">
        <v>0</v>
      </c>
      <c r="D41" s="94">
        <v>0</v>
      </c>
      <c r="E41" s="95">
        <v>0</v>
      </c>
      <c r="F41" s="94">
        <v>0.16999999999999993</v>
      </c>
      <c r="G41" s="95">
        <v>0</v>
      </c>
    </row>
  </sheetData>
  <sheetProtection algorithmName="SHA-512" hashValue="OALEwFfno33sdnr9ctr8UE3myQjVpNqNjg40lX7gFh60Th4BLjxqeceAzs8SaIumGYewdwMpg6srTQD/6lmqvg==" saltValue="SWpYCnk1e0Whj9/C3jX1/A==" spinCount="100000" sheet="1" selectLockedCells="1" selectUnlockedCells="1"/>
  <mergeCells count="3">
    <mergeCell ref="B1:C1"/>
    <mergeCell ref="D1:E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1392-F70E-4E72-A5F8-E61A9A9D104F}">
  <dimension ref="A1:F40"/>
  <sheetViews>
    <sheetView workbookViewId="0">
      <selection activeCell="G8" sqref="G8"/>
    </sheetView>
  </sheetViews>
  <sheetFormatPr baseColWidth="10" defaultRowHeight="14.5" x14ac:dyDescent="0.35"/>
  <cols>
    <col min="1" max="1" width="26.26953125" bestFit="1" customWidth="1"/>
    <col min="2" max="2" width="17.6328125" bestFit="1" customWidth="1"/>
    <col min="3" max="3" width="17.36328125" customWidth="1"/>
    <col min="4" max="4" width="2.54296875" hidden="1" customWidth="1"/>
    <col min="5" max="5" width="63.6328125" bestFit="1" customWidth="1"/>
  </cols>
  <sheetData>
    <row r="1" spans="1:6" ht="29" customHeight="1" x14ac:dyDescent="0.35">
      <c r="A1" t="s">
        <v>3832</v>
      </c>
      <c r="B1" s="50" t="s">
        <v>3833</v>
      </c>
      <c r="C1" s="50" t="s">
        <v>3835</v>
      </c>
      <c r="D1" s="2" t="s">
        <v>3836</v>
      </c>
      <c r="E1" t="s">
        <v>3834</v>
      </c>
    </row>
    <row r="2" spans="1:6" x14ac:dyDescent="0.35">
      <c r="A2" t="s">
        <v>6</v>
      </c>
      <c r="B2" s="1">
        <v>80215.240000000005</v>
      </c>
      <c r="C2" s="3">
        <f>VLOOKUP('comparatif depenses n-1'!A2,'TAB HYP CONTRIB pr budget 26-27'!$A$3:$D$43,4,0)</f>
        <v>87905.183540999991</v>
      </c>
      <c r="D2" s="4">
        <f>(C2-B2)/B2</f>
        <v>9.5866365805300655E-2</v>
      </c>
      <c r="E2" t="s">
        <v>3837</v>
      </c>
      <c r="F2" s="20">
        <f>D2</f>
        <v>9.5866365805300655E-2</v>
      </c>
    </row>
    <row r="3" spans="1:6" x14ac:dyDescent="0.35">
      <c r="A3" t="s">
        <v>7</v>
      </c>
      <c r="B3" s="1">
        <v>13099.269999999999</v>
      </c>
      <c r="C3" s="3">
        <f>VLOOKUP('comparatif depenses n-1'!A3,'TAB HYP CONTRIB pr budget 26-27'!$A$3:$D$43,4,0)</f>
        <v>19027.259953000001</v>
      </c>
      <c r="D3" s="4">
        <f t="shared" ref="D3:D39" si="0">(C3-B3)/B3</f>
        <v>0.45254353509775758</v>
      </c>
      <c r="E3" t="s">
        <v>3837</v>
      </c>
      <c r="F3" s="20">
        <f t="shared" ref="F3:F5" si="1">D3</f>
        <v>0.45254353509775758</v>
      </c>
    </row>
    <row r="4" spans="1:6" x14ac:dyDescent="0.35">
      <c r="A4" t="s">
        <v>8</v>
      </c>
      <c r="B4" s="1">
        <v>150501.28999999998</v>
      </c>
      <c r="C4" s="3">
        <f>VLOOKUP('comparatif depenses n-1'!A4,'TAB HYP CONTRIB pr budget 26-27'!$A$3:$D$43,4,0)</f>
        <v>234040.03226000007</v>
      </c>
      <c r="D4" s="4">
        <f t="shared" si="0"/>
        <v>0.55506994165963697</v>
      </c>
      <c r="E4" t="s">
        <v>3837</v>
      </c>
      <c r="F4" s="20">
        <f t="shared" si="1"/>
        <v>0.55506994165963697</v>
      </c>
    </row>
    <row r="5" spans="1:6" x14ac:dyDescent="0.35">
      <c r="A5" t="s">
        <v>9</v>
      </c>
      <c r="B5" s="1">
        <v>19142.599999999999</v>
      </c>
      <c r="C5" s="3">
        <f>VLOOKUP('comparatif depenses n-1'!A5,'TAB HYP CONTRIB pr budget 26-27'!$A$3:$D$43,4,0)</f>
        <v>23283.798122</v>
      </c>
      <c r="D5" s="4">
        <f t="shared" si="0"/>
        <v>0.21633415116023957</v>
      </c>
      <c r="E5" t="s">
        <v>3837</v>
      </c>
      <c r="F5" s="20">
        <f t="shared" si="1"/>
        <v>0.21633415116023957</v>
      </c>
    </row>
    <row r="6" spans="1:6" x14ac:dyDescent="0.35">
      <c r="A6" t="s">
        <v>10</v>
      </c>
      <c r="B6" s="1">
        <v>173548.69</v>
      </c>
      <c r="C6" s="3">
        <f>VLOOKUP('comparatif depenses n-1'!A6,'TAB HYP CONTRIB pr budget 26-27'!$A$3:$D$43,4,0)</f>
        <v>151999.07175</v>
      </c>
      <c r="D6" s="4">
        <f t="shared" si="0"/>
        <v>-0.12417044605753001</v>
      </c>
      <c r="E6" t="s">
        <v>3840</v>
      </c>
      <c r="F6" t="s">
        <v>3840</v>
      </c>
    </row>
    <row r="7" spans="1:6" x14ac:dyDescent="0.35">
      <c r="A7" t="s">
        <v>11</v>
      </c>
      <c r="B7" s="1">
        <v>36326.550000000003</v>
      </c>
      <c r="C7" s="3">
        <f>VLOOKUP('comparatif depenses n-1'!A7,'TAB HYP CONTRIB pr budget 26-27'!$A$3:$D$43,4,0)</f>
        <v>74010.513199000008</v>
      </c>
      <c r="D7" s="4">
        <f t="shared" si="0"/>
        <v>1.0373669726136945</v>
      </c>
      <c r="E7" t="s">
        <v>3847</v>
      </c>
      <c r="F7" t="s">
        <v>3840</v>
      </c>
    </row>
    <row r="8" spans="1:6" x14ac:dyDescent="0.35">
      <c r="A8" t="s">
        <v>12</v>
      </c>
      <c r="B8" s="1">
        <v>129975.64</v>
      </c>
      <c r="C8" s="3">
        <f>VLOOKUP('comparatif depenses n-1'!A8,'TAB HYP CONTRIB pr budget 26-27'!$A$3:$D$43,4,0)</f>
        <v>124399.50103900002</v>
      </c>
      <c r="D8" s="4">
        <f t="shared" si="0"/>
        <v>-4.2901415688354948E-2</v>
      </c>
      <c r="E8" t="s">
        <v>3840</v>
      </c>
      <c r="F8" t="s">
        <v>3840</v>
      </c>
    </row>
    <row r="9" spans="1:6" x14ac:dyDescent="0.35">
      <c r="A9" t="s">
        <v>13</v>
      </c>
      <c r="B9" s="1">
        <v>61244.359999999993</v>
      </c>
      <c r="C9" s="3">
        <f>VLOOKUP('comparatif depenses n-1'!A9,'TAB HYP CONTRIB pr budget 26-27'!$A$3:$D$43,4,0)</f>
        <v>76552.995077</v>
      </c>
      <c r="D9" s="4">
        <f t="shared" si="0"/>
        <v>0.24995991593348363</v>
      </c>
      <c r="E9" t="s">
        <v>3837</v>
      </c>
      <c r="F9" s="20">
        <f t="shared" ref="F9:F12" si="2">D9</f>
        <v>0.24995991593348363</v>
      </c>
    </row>
    <row r="10" spans="1:6" x14ac:dyDescent="0.35">
      <c r="A10" t="s">
        <v>14</v>
      </c>
      <c r="B10" s="1">
        <v>12445.26</v>
      </c>
      <c r="C10" s="3">
        <f>VLOOKUP('comparatif depenses n-1'!A10,'TAB HYP CONTRIB pr budget 26-27'!$A$3:$D$43,4,0)</f>
        <v>15824.421898000001</v>
      </c>
      <c r="D10" s="4">
        <f t="shared" si="0"/>
        <v>0.27152200098672108</v>
      </c>
      <c r="E10" t="s">
        <v>3837</v>
      </c>
      <c r="F10" s="20">
        <f t="shared" si="2"/>
        <v>0.27152200098672108</v>
      </c>
    </row>
    <row r="11" spans="1:6" x14ac:dyDescent="0.35">
      <c r="A11" t="s">
        <v>15</v>
      </c>
      <c r="B11" s="1">
        <v>46334.700000000004</v>
      </c>
      <c r="C11" s="3">
        <f>VLOOKUP('comparatif depenses n-1'!A11,'TAB HYP CONTRIB pr budget 26-27'!$A$3:$D$43,4,0)</f>
        <v>77902.507317000011</v>
      </c>
      <c r="D11" s="4">
        <f t="shared" si="0"/>
        <v>0.68129948649716099</v>
      </c>
      <c r="E11" t="s">
        <v>3837</v>
      </c>
      <c r="F11" s="20">
        <f t="shared" si="2"/>
        <v>0.68129948649716099</v>
      </c>
    </row>
    <row r="12" spans="1:6" x14ac:dyDescent="0.35">
      <c r="A12" t="s">
        <v>16</v>
      </c>
      <c r="B12" s="1">
        <v>89544.000000000015</v>
      </c>
      <c r="C12" s="3">
        <f>VLOOKUP('comparatif depenses n-1'!A12,'TAB HYP CONTRIB pr budget 26-27'!$A$3:$D$43,4,0)</f>
        <v>124408.18692800001</v>
      </c>
      <c r="D12" s="4">
        <f t="shared" si="0"/>
        <v>0.3893525744661841</v>
      </c>
      <c r="E12" t="s">
        <v>3837</v>
      </c>
      <c r="F12" s="20">
        <f t="shared" si="2"/>
        <v>0.3893525744661841</v>
      </c>
    </row>
    <row r="13" spans="1:6" x14ac:dyDescent="0.35">
      <c r="A13" t="s">
        <v>17</v>
      </c>
      <c r="B13" s="1">
        <v>53875.03</v>
      </c>
      <c r="C13" s="3">
        <f>VLOOKUP('comparatif depenses n-1'!A13,'TAB HYP CONTRIB pr budget 26-27'!$A$3:$D$43,4,0)</f>
        <v>97321.202146000011</v>
      </c>
      <c r="D13" s="4">
        <f t="shared" si="0"/>
        <v>0.80642502001391025</v>
      </c>
      <c r="E13" t="s">
        <v>3847</v>
      </c>
      <c r="F13" t="s">
        <v>3840</v>
      </c>
    </row>
    <row r="14" spans="1:6" x14ac:dyDescent="0.35">
      <c r="A14" t="s">
        <v>18</v>
      </c>
      <c r="B14" s="1">
        <v>53639.64</v>
      </c>
      <c r="C14" s="3">
        <f>VLOOKUP('comparatif depenses n-1'!A14,'TAB HYP CONTRIB pr budget 26-27'!$A$3:$D$43,4,0)</f>
        <v>84041.919148000001</v>
      </c>
      <c r="D14" s="4">
        <f t="shared" si="0"/>
        <v>0.56678753153451444</v>
      </c>
      <c r="E14" t="s">
        <v>3837</v>
      </c>
      <c r="F14" s="20">
        <f t="shared" ref="F14:F15" si="3">D14</f>
        <v>0.56678753153451444</v>
      </c>
    </row>
    <row r="15" spans="1:6" x14ac:dyDescent="0.35">
      <c r="A15" t="s">
        <v>19</v>
      </c>
      <c r="B15" s="1">
        <v>124343.62000000001</v>
      </c>
      <c r="C15" s="3">
        <f>VLOOKUP('comparatif depenses n-1'!A15,'TAB HYP CONTRIB pr budget 26-27'!$A$3:$D$43,4,0)</f>
        <v>133381.15122699997</v>
      </c>
      <c r="D15" s="4">
        <f t="shared" si="0"/>
        <v>7.2681905408576289E-2</v>
      </c>
      <c r="E15" t="s">
        <v>3837</v>
      </c>
      <c r="F15" s="20">
        <f t="shared" si="3"/>
        <v>7.2681905408576289E-2</v>
      </c>
    </row>
    <row r="16" spans="1:6" x14ac:dyDescent="0.35">
      <c r="A16" t="s">
        <v>20</v>
      </c>
      <c r="B16" s="1">
        <v>75935.69</v>
      </c>
      <c r="C16" s="3">
        <f>VLOOKUP('comparatif depenses n-1'!A16,'TAB HYP CONTRIB pr budget 26-27'!$A$3:$D$43,4,0)</f>
        <v>176703.74731699997</v>
      </c>
      <c r="D16" s="4">
        <f t="shared" si="0"/>
        <v>1.3270183930244128</v>
      </c>
      <c r="E16" t="s">
        <v>3848</v>
      </c>
      <c r="F16" t="s">
        <v>3840</v>
      </c>
    </row>
    <row r="17" spans="1:6" x14ac:dyDescent="0.35">
      <c r="A17" t="s">
        <v>21</v>
      </c>
      <c r="B17" s="1">
        <v>102210.21</v>
      </c>
      <c r="C17" s="3">
        <f>VLOOKUP('comparatif depenses n-1'!A17,'TAB HYP CONTRIB pr budget 26-27'!$A$3:$D$43,4,0)</f>
        <v>135733.63463399999</v>
      </c>
      <c r="D17" s="4">
        <f t="shared" si="0"/>
        <v>0.32798508714540336</v>
      </c>
      <c r="E17" t="s">
        <v>3837</v>
      </c>
      <c r="F17" s="20">
        <f>D17</f>
        <v>0.32798508714540336</v>
      </c>
    </row>
    <row r="18" spans="1:6" x14ac:dyDescent="0.35">
      <c r="A18" t="s">
        <v>22</v>
      </c>
      <c r="B18" s="1">
        <v>52871.55999999999</v>
      </c>
      <c r="C18" s="3">
        <f>VLOOKUP('comparatif depenses n-1'!A18,'TAB HYP CONTRIB pr budget 26-27'!$A$3:$D$43,4,0)</f>
        <v>18710.494459999998</v>
      </c>
      <c r="D18" s="4">
        <f t="shared" si="0"/>
        <v>-0.64611419712223361</v>
      </c>
      <c r="E18" t="s">
        <v>3840</v>
      </c>
      <c r="F18" t="s">
        <v>3840</v>
      </c>
    </row>
    <row r="19" spans="1:6" x14ac:dyDescent="0.35">
      <c r="A19" t="s">
        <v>23</v>
      </c>
      <c r="B19" s="1">
        <v>46465.49</v>
      </c>
      <c r="C19" s="3">
        <f>VLOOKUP('comparatif depenses n-1'!A19,'TAB HYP CONTRIB pr budget 26-27'!$A$3:$D$43,4,0)</f>
        <v>40279.626907999998</v>
      </c>
      <c r="D19" s="4">
        <f t="shared" si="0"/>
        <v>-0.13312811490850521</v>
      </c>
      <c r="E19" t="s">
        <v>3840</v>
      </c>
      <c r="F19" t="s">
        <v>3840</v>
      </c>
    </row>
    <row r="20" spans="1:6" x14ac:dyDescent="0.35">
      <c r="A20" t="s">
        <v>24</v>
      </c>
      <c r="B20" s="1">
        <v>26077.549999999996</v>
      </c>
      <c r="C20" s="3">
        <f>VLOOKUP('comparatif depenses n-1'!A20,'TAB HYP CONTRIB pr budget 26-27'!$A$3:$D$43,4,0)</f>
        <v>37200.420750999998</v>
      </c>
      <c r="D20" s="4">
        <f t="shared" si="0"/>
        <v>0.42653051191542168</v>
      </c>
      <c r="E20" t="s">
        <v>3837</v>
      </c>
      <c r="F20" s="20">
        <f>D20</f>
        <v>0.42653051191542168</v>
      </c>
    </row>
    <row r="21" spans="1:6" x14ac:dyDescent="0.35">
      <c r="A21" t="s">
        <v>25</v>
      </c>
      <c r="B21" s="1">
        <v>10360.74</v>
      </c>
      <c r="C21" s="3">
        <f>VLOOKUP('comparatif depenses n-1'!A21,'TAB HYP CONTRIB pr budget 26-27'!$A$3:$D$43,4,0)</f>
        <v>6947.4081220000007</v>
      </c>
      <c r="D21" s="4">
        <f t="shared" si="0"/>
        <v>-0.32944865694921399</v>
      </c>
      <c r="E21" t="s">
        <v>3840</v>
      </c>
      <c r="F21" t="s">
        <v>3840</v>
      </c>
    </row>
    <row r="22" spans="1:6" x14ac:dyDescent="0.35">
      <c r="A22" t="s">
        <v>26</v>
      </c>
      <c r="B22" s="1">
        <v>47926.259999999995</v>
      </c>
      <c r="C22" s="3">
        <f>VLOOKUP('comparatif depenses n-1'!A22,'TAB HYP CONTRIB pr budget 26-27'!$A$3:$D$43,4,0)</f>
        <v>76097.248141999997</v>
      </c>
      <c r="D22" s="4">
        <f t="shared" si="0"/>
        <v>0.58779859187844008</v>
      </c>
      <c r="E22" t="s">
        <v>3837</v>
      </c>
      <c r="F22" s="20">
        <f>D22</f>
        <v>0.58779859187844008</v>
      </c>
    </row>
    <row r="23" spans="1:6" x14ac:dyDescent="0.35">
      <c r="A23" t="s">
        <v>27</v>
      </c>
      <c r="B23" s="1">
        <v>50449.14</v>
      </c>
      <c r="C23" s="3">
        <f>VLOOKUP('comparatif depenses n-1'!A23,'TAB HYP CONTRIB pr budget 26-27'!$A$3:$D$43,4,0)</f>
        <v>40425.368853</v>
      </c>
      <c r="D23" s="4">
        <f t="shared" si="0"/>
        <v>-0.19869062479558619</v>
      </c>
      <c r="E23" t="s">
        <v>3840</v>
      </c>
      <c r="F23" t="s">
        <v>3840</v>
      </c>
    </row>
    <row r="24" spans="1:6" x14ac:dyDescent="0.35">
      <c r="A24" t="s">
        <v>28</v>
      </c>
      <c r="B24" s="1">
        <v>3315.09</v>
      </c>
      <c r="C24" s="3">
        <f>VLOOKUP('comparatif depenses n-1'!A24,'TAB HYP CONTRIB pr budget 26-27'!$A$3:$D$43,4,0)</f>
        <v>5488.5045069999996</v>
      </c>
      <c r="D24" s="4">
        <f t="shared" si="0"/>
        <v>0.65561251941877885</v>
      </c>
      <c r="E24" t="s">
        <v>3837</v>
      </c>
      <c r="F24" s="20">
        <f>D24</f>
        <v>0.65561251941877885</v>
      </c>
    </row>
    <row r="25" spans="1:6" x14ac:dyDescent="0.35">
      <c r="A25" t="s">
        <v>29</v>
      </c>
      <c r="B25" s="1">
        <v>34248.559999999998</v>
      </c>
      <c r="C25" s="3">
        <f>VLOOKUP('comparatif depenses n-1'!A25,'TAB HYP CONTRIB pr budget 26-27'!$A$3:$D$43,4,0)</f>
        <v>33021.828899999993</v>
      </c>
      <c r="D25" s="4">
        <f t="shared" si="0"/>
        <v>-3.5818472367889473E-2</v>
      </c>
      <c r="E25" t="s">
        <v>3840</v>
      </c>
      <c r="F25" t="s">
        <v>3840</v>
      </c>
    </row>
    <row r="26" spans="1:6" x14ac:dyDescent="0.35">
      <c r="A26" t="s">
        <v>30</v>
      </c>
      <c r="B26" s="1">
        <v>8240.77</v>
      </c>
      <c r="C26" s="3">
        <f>VLOOKUP('comparatif depenses n-1'!A26,'TAB HYP CONTRIB pr budget 26-27'!$A$3:$D$43,4,0)</f>
        <v>18530.171005999997</v>
      </c>
      <c r="D26" s="4">
        <f t="shared" si="0"/>
        <v>1.2485970371700699</v>
      </c>
      <c r="E26" t="s">
        <v>3849</v>
      </c>
      <c r="F26" t="s">
        <v>3840</v>
      </c>
    </row>
    <row r="27" spans="1:6" x14ac:dyDescent="0.35">
      <c r="A27" t="s">
        <v>31</v>
      </c>
      <c r="B27" s="1">
        <v>33326.89</v>
      </c>
      <c r="C27" s="3">
        <f>VLOOKUP('comparatif depenses n-1'!A27,'TAB HYP CONTRIB pr budget 26-27'!$A$3:$D$43,4,0)</f>
        <v>74257.172031999988</v>
      </c>
      <c r="D27" s="4">
        <f t="shared" si="0"/>
        <v>1.2281458615550382</v>
      </c>
      <c r="E27" t="s">
        <v>3849</v>
      </c>
      <c r="F27" t="s">
        <v>3840</v>
      </c>
    </row>
    <row r="28" spans="1:6" x14ac:dyDescent="0.35">
      <c r="A28" t="s">
        <v>32</v>
      </c>
      <c r="B28" s="1">
        <v>8113.0900000000011</v>
      </c>
      <c r="C28" s="3">
        <f>VLOOKUP('comparatif depenses n-1'!A28,'TAB HYP CONTRIB pr budget 26-27'!$A$3:$D$43,4,0)</f>
        <v>14760.361508999998</v>
      </c>
      <c r="D28" s="4">
        <f t="shared" si="0"/>
        <v>0.81932673112217369</v>
      </c>
      <c r="E28" t="s">
        <v>3837</v>
      </c>
      <c r="F28" s="20">
        <f>D28</f>
        <v>0.81932673112217369</v>
      </c>
    </row>
    <row r="29" spans="1:6" x14ac:dyDescent="0.35">
      <c r="A29" t="s">
        <v>33</v>
      </c>
      <c r="B29" s="1">
        <v>8076.11</v>
      </c>
      <c r="C29" s="3">
        <f>VLOOKUP('comparatif depenses n-1'!A29,'TAB HYP CONTRIB pr budget 26-27'!$A$3:$D$43,4,0)</f>
        <v>19629.760730999998</v>
      </c>
      <c r="D29" s="4">
        <f t="shared" si="0"/>
        <v>1.4305960085981986</v>
      </c>
      <c r="E29" t="s">
        <v>3850</v>
      </c>
      <c r="F29" t="s">
        <v>3840</v>
      </c>
    </row>
    <row r="30" spans="1:6" x14ac:dyDescent="0.35">
      <c r="A30" t="s">
        <v>34</v>
      </c>
      <c r="B30" s="1">
        <v>8881.81</v>
      </c>
      <c r="C30" s="3">
        <f>VLOOKUP('comparatif depenses n-1'!A30,'TAB HYP CONTRIB pr budget 26-27'!$A$3:$D$43,4,0)</f>
        <v>24425.734459999996</v>
      </c>
      <c r="D30" s="4">
        <f t="shared" si="0"/>
        <v>1.7500852258717534</v>
      </c>
      <c r="E30" t="s">
        <v>3851</v>
      </c>
      <c r="F30" t="s">
        <v>3840</v>
      </c>
    </row>
    <row r="31" spans="1:6" x14ac:dyDescent="0.35">
      <c r="A31" t="s">
        <v>35</v>
      </c>
      <c r="B31" s="1">
        <v>17510.129999999997</v>
      </c>
      <c r="C31" s="3">
        <f>VLOOKUP('comparatif depenses n-1'!A31,'TAB HYP CONTRIB pr budget 26-27'!$A$3:$D$43,4,0)</f>
        <v>25512.573293000001</v>
      </c>
      <c r="D31" s="4">
        <f t="shared" si="0"/>
        <v>0.45701792579495443</v>
      </c>
      <c r="E31" t="s">
        <v>3837</v>
      </c>
      <c r="F31" s="20">
        <f>D31</f>
        <v>0.45701792579495443</v>
      </c>
    </row>
    <row r="32" spans="1:6" x14ac:dyDescent="0.35">
      <c r="A32" t="s">
        <v>36</v>
      </c>
      <c r="B32" s="1">
        <v>5000.8100000000004</v>
      </c>
      <c r="C32" s="3">
        <f>VLOOKUP('comparatif depenses n-1'!A32,'TAB HYP CONTRIB pr budget 26-27'!$A$3:$D$43,4,0)</f>
        <v>9997.1765659999983</v>
      </c>
      <c r="D32" s="4">
        <f t="shared" si="0"/>
        <v>0.99911145714394223</v>
      </c>
      <c r="E32" t="s">
        <v>3847</v>
      </c>
      <c r="F32" t="s">
        <v>3840</v>
      </c>
    </row>
    <row r="33" spans="1:6" x14ac:dyDescent="0.35">
      <c r="A33" t="s">
        <v>37</v>
      </c>
      <c r="B33" s="1">
        <v>15384.82</v>
      </c>
      <c r="C33" s="3">
        <f>VLOOKUP('comparatif depenses n-1'!A33,'TAB HYP CONTRIB pr budget 26-27'!$A$3:$D$43,4,0)</f>
        <v>17964.348028</v>
      </c>
      <c r="D33" s="4">
        <f t="shared" si="0"/>
        <v>0.16766709184767847</v>
      </c>
      <c r="E33" t="s">
        <v>3837</v>
      </c>
      <c r="F33" s="20">
        <f>D33</f>
        <v>0.16766709184767847</v>
      </c>
    </row>
    <row r="34" spans="1:6" x14ac:dyDescent="0.35">
      <c r="A34" t="s">
        <v>38</v>
      </c>
      <c r="B34" s="1">
        <v>8456.75</v>
      </c>
      <c r="C34" s="3">
        <f>VLOOKUP('comparatif depenses n-1'!A34,'TAB HYP CONTRIB pr budget 26-27'!$A$3:$D$43,4,0)</f>
        <v>17417.090181</v>
      </c>
      <c r="D34" s="4">
        <f t="shared" si="0"/>
        <v>1.0595489024743547</v>
      </c>
      <c r="E34" t="s">
        <v>3847</v>
      </c>
      <c r="F34" t="s">
        <v>3840</v>
      </c>
    </row>
    <row r="35" spans="1:6" x14ac:dyDescent="0.35">
      <c r="A35" t="s">
        <v>39</v>
      </c>
      <c r="B35" s="1">
        <v>37941.89</v>
      </c>
      <c r="C35" s="3">
        <f>VLOOKUP('comparatif depenses n-1'!A35,'TAB HYP CONTRIB pr budget 26-27'!$A$3:$D$43,4,0)</f>
        <v>47690.611965000004</v>
      </c>
      <c r="D35" s="4">
        <f t="shared" si="0"/>
        <v>0.25693822751054324</v>
      </c>
      <c r="E35" t="s">
        <v>3837</v>
      </c>
      <c r="F35" s="20">
        <f t="shared" ref="F35:F36" si="4">D35</f>
        <v>0.25693822751054324</v>
      </c>
    </row>
    <row r="36" spans="1:6" x14ac:dyDescent="0.35">
      <c r="A36" t="s">
        <v>40</v>
      </c>
      <c r="B36" s="1">
        <v>72762.400000000009</v>
      </c>
      <c r="C36" s="3">
        <f>VLOOKUP('comparatif depenses n-1'!A36,'TAB HYP CONTRIB pr budget 26-27'!$A$3:$D$43,4,0)</f>
        <v>92863.568597999998</v>
      </c>
      <c r="D36" s="4">
        <f t="shared" si="0"/>
        <v>0.27625763578441592</v>
      </c>
      <c r="E36" t="s">
        <v>3837</v>
      </c>
      <c r="F36" s="20">
        <f t="shared" si="4"/>
        <v>0.27625763578441592</v>
      </c>
    </row>
    <row r="37" spans="1:6" x14ac:dyDescent="0.35">
      <c r="A37" t="s">
        <v>41</v>
      </c>
      <c r="B37" s="1">
        <v>14229.409999999998</v>
      </c>
      <c r="C37" s="3">
        <f>VLOOKUP('comparatif depenses n-1'!A37,'TAB HYP CONTRIB pr budget 26-27'!$A$3:$D$43,4,0)</f>
        <v>36576.611690000005</v>
      </c>
      <c r="D37" s="4">
        <f t="shared" si="0"/>
        <v>1.5704939059314484</v>
      </c>
      <c r="E37" t="s">
        <v>3850</v>
      </c>
      <c r="F37" t="s">
        <v>3840</v>
      </c>
    </row>
    <row r="38" spans="1:6" x14ac:dyDescent="0.35">
      <c r="A38" t="s">
        <v>42</v>
      </c>
      <c r="B38" s="1">
        <v>53349.159999999996</v>
      </c>
      <c r="C38" s="3">
        <f>VLOOKUP('comparatif depenses n-1'!A38,'TAB HYP CONTRIB pr budget 26-27'!$A$3:$D$43,4,0)</f>
        <v>90324.426445000019</v>
      </c>
      <c r="D38" s="4">
        <f t="shared" si="0"/>
        <v>0.69308057418336155</v>
      </c>
      <c r="E38" t="s">
        <v>3837</v>
      </c>
      <c r="F38" s="20">
        <f t="shared" ref="F38:F39" si="5">D38</f>
        <v>0.69308057418336155</v>
      </c>
    </row>
    <row r="39" spans="1:6" x14ac:dyDescent="0.35">
      <c r="A39" t="s">
        <v>43</v>
      </c>
      <c r="B39" s="1">
        <v>33529.65</v>
      </c>
      <c r="C39" s="3">
        <f>VLOOKUP('comparatif depenses n-1'!A39,'TAB HYP CONTRIB pr budget 26-27'!$A$3:$D$43,4,0)</f>
        <v>37902.108075000004</v>
      </c>
      <c r="D39" s="4">
        <f t="shared" si="0"/>
        <v>0.13040571777516324</v>
      </c>
      <c r="E39" t="s">
        <v>3837</v>
      </c>
      <c r="F39" s="20">
        <f t="shared" si="5"/>
        <v>0.13040571777516324</v>
      </c>
    </row>
    <row r="40" spans="1:6" x14ac:dyDescent="0.35">
      <c r="B40" s="1">
        <v>1823570.9099999997</v>
      </c>
      <c r="C40" s="3">
        <f>SUM(C2:C39)</f>
        <v>2422557.7407780006</v>
      </c>
    </row>
  </sheetData>
  <sheetProtection algorithmName="SHA-512" hashValue="rrYdOTD9OVpJnaMGP8p3fdnSVJWJbLfVDZwDM+b83cTFpYvT8OHvUy1CU22ce7hPP/OC9MFWfP/yoRI5QTNBYw==" saltValue="phAd4XzPqeo82SGEFb213w==" spinCount="100000" sheet="1" objects="1" scenarios="1" selectLockedCells="1" selectUnlockedCells="1"/>
  <autoFilter ref="A1:M42" xr:uid="{D6E51392-F70E-4E72-A5F8-E61A9A9D104F}"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718F-C07C-4214-8F91-A89031BEF31D}">
  <dimension ref="A1:B39"/>
  <sheetViews>
    <sheetView topLeftCell="A6" workbookViewId="0">
      <selection activeCell="E32" sqref="E32"/>
    </sheetView>
  </sheetViews>
  <sheetFormatPr baseColWidth="10" defaultRowHeight="14.5" x14ac:dyDescent="0.35"/>
  <cols>
    <col min="1" max="1" width="26.453125" bestFit="1" customWidth="1"/>
  </cols>
  <sheetData>
    <row r="1" spans="1:2" x14ac:dyDescent="0.35">
      <c r="A1" t="s">
        <v>0</v>
      </c>
      <c r="B1" t="s">
        <v>3893</v>
      </c>
    </row>
    <row r="2" spans="1:2" x14ac:dyDescent="0.35">
      <c r="A2" t="s">
        <v>6</v>
      </c>
      <c r="B2">
        <v>54.45</v>
      </c>
    </row>
    <row r="3" spans="1:2" x14ac:dyDescent="0.35">
      <c r="A3" t="s">
        <v>7</v>
      </c>
      <c r="B3">
        <v>83.66</v>
      </c>
    </row>
    <row r="4" spans="1:2" x14ac:dyDescent="0.35">
      <c r="A4" t="s">
        <v>8</v>
      </c>
      <c r="B4">
        <v>226.21</v>
      </c>
    </row>
    <row r="5" spans="1:2" x14ac:dyDescent="0.35">
      <c r="A5" t="s">
        <v>9</v>
      </c>
      <c r="B5">
        <v>63.07</v>
      </c>
    </row>
    <row r="6" spans="1:2" x14ac:dyDescent="0.35">
      <c r="A6" t="s">
        <v>10</v>
      </c>
      <c r="B6">
        <v>81.58</v>
      </c>
    </row>
    <row r="7" spans="1:2" x14ac:dyDescent="0.35">
      <c r="A7" t="s">
        <v>11</v>
      </c>
      <c r="B7">
        <v>84.5</v>
      </c>
    </row>
    <row r="8" spans="1:2" x14ac:dyDescent="0.35">
      <c r="A8" t="s">
        <v>12</v>
      </c>
      <c r="B8">
        <v>57.54</v>
      </c>
    </row>
    <row r="9" spans="1:2" x14ac:dyDescent="0.35">
      <c r="A9" t="s">
        <v>13</v>
      </c>
      <c r="B9">
        <v>274.27</v>
      </c>
    </row>
    <row r="10" spans="1:2" x14ac:dyDescent="0.35">
      <c r="A10" t="s">
        <v>14</v>
      </c>
      <c r="B10">
        <v>115.42</v>
      </c>
    </row>
    <row r="11" spans="1:2" x14ac:dyDescent="0.35">
      <c r="A11" t="s">
        <v>15</v>
      </c>
      <c r="B11">
        <v>185.29</v>
      </c>
    </row>
    <row r="12" spans="1:2" x14ac:dyDescent="0.35">
      <c r="A12" t="s">
        <v>16</v>
      </c>
      <c r="B12">
        <v>17.25</v>
      </c>
    </row>
    <row r="13" spans="1:2" x14ac:dyDescent="0.35">
      <c r="A13" t="s">
        <v>17</v>
      </c>
      <c r="B13">
        <v>228.52</v>
      </c>
    </row>
    <row r="14" spans="1:2" x14ac:dyDescent="0.35">
      <c r="A14" t="s">
        <v>18</v>
      </c>
      <c r="B14">
        <v>94.43</v>
      </c>
    </row>
    <row r="15" spans="1:2" x14ac:dyDescent="0.35">
      <c r="A15" t="s">
        <v>19</v>
      </c>
      <c r="B15">
        <v>119.66</v>
      </c>
    </row>
    <row r="16" spans="1:2" x14ac:dyDescent="0.35">
      <c r="A16" t="s">
        <v>20</v>
      </c>
      <c r="B16">
        <v>451.25</v>
      </c>
    </row>
    <row r="17" spans="1:2" x14ac:dyDescent="0.35">
      <c r="A17" t="s">
        <v>21</v>
      </c>
      <c r="B17">
        <v>98.1</v>
      </c>
    </row>
    <row r="18" spans="1:2" x14ac:dyDescent="0.35">
      <c r="A18" t="s">
        <v>22</v>
      </c>
      <c r="B18">
        <v>7.32</v>
      </c>
    </row>
    <row r="19" spans="1:2" x14ac:dyDescent="0.35">
      <c r="A19" t="s">
        <v>23</v>
      </c>
      <c r="B19">
        <v>97.59</v>
      </c>
    </row>
    <row r="20" spans="1:2" x14ac:dyDescent="0.35">
      <c r="A20" t="s">
        <v>24</v>
      </c>
      <c r="B20">
        <v>120.41</v>
      </c>
    </row>
    <row r="21" spans="1:2" x14ac:dyDescent="0.35">
      <c r="A21" t="s">
        <v>25</v>
      </c>
      <c r="B21">
        <v>0</v>
      </c>
    </row>
    <row r="22" spans="1:2" x14ac:dyDescent="0.35">
      <c r="A22" t="s">
        <v>26</v>
      </c>
      <c r="B22">
        <v>103.19</v>
      </c>
    </row>
    <row r="23" spans="1:2" x14ac:dyDescent="0.35">
      <c r="A23" t="s">
        <v>27</v>
      </c>
      <c r="B23">
        <v>0</v>
      </c>
    </row>
    <row r="24" spans="1:2" x14ac:dyDescent="0.35">
      <c r="A24" t="s">
        <v>28</v>
      </c>
      <c r="B24">
        <v>0</v>
      </c>
    </row>
    <row r="25" spans="1:2" x14ac:dyDescent="0.35">
      <c r="A25" t="s">
        <v>29</v>
      </c>
      <c r="B25">
        <v>181.58</v>
      </c>
    </row>
    <row r="26" spans="1:2" x14ac:dyDescent="0.35">
      <c r="A26" t="s">
        <v>30</v>
      </c>
      <c r="B26">
        <v>129.19</v>
      </c>
    </row>
    <row r="27" spans="1:2" x14ac:dyDescent="0.35">
      <c r="A27" t="s">
        <v>31</v>
      </c>
      <c r="B27">
        <v>91.11</v>
      </c>
    </row>
    <row r="28" spans="1:2" x14ac:dyDescent="0.35">
      <c r="A28" t="s">
        <v>32</v>
      </c>
      <c r="B28">
        <v>110.95</v>
      </c>
    </row>
    <row r="29" spans="1:2" x14ac:dyDescent="0.35">
      <c r="A29" t="s">
        <v>33</v>
      </c>
      <c r="B29">
        <v>76.37</v>
      </c>
    </row>
    <row r="30" spans="1:2" x14ac:dyDescent="0.35">
      <c r="A30" t="s">
        <v>34</v>
      </c>
      <c r="B30">
        <v>68.349999999999994</v>
      </c>
    </row>
    <row r="31" spans="1:2" x14ac:dyDescent="0.35">
      <c r="A31" t="s">
        <v>35</v>
      </c>
      <c r="B31">
        <v>141.99</v>
      </c>
    </row>
    <row r="32" spans="1:2" x14ac:dyDescent="0.35">
      <c r="A32" t="s">
        <v>36</v>
      </c>
      <c r="B32">
        <v>14.55</v>
      </c>
    </row>
    <row r="33" spans="1:2" x14ac:dyDescent="0.35">
      <c r="A33" t="s">
        <v>37</v>
      </c>
      <c r="B33">
        <v>0</v>
      </c>
    </row>
    <row r="34" spans="1:2" x14ac:dyDescent="0.35">
      <c r="A34" t="s">
        <v>38</v>
      </c>
      <c r="B34">
        <v>32.229999999999997</v>
      </c>
    </row>
    <row r="35" spans="1:2" x14ac:dyDescent="0.35">
      <c r="A35" t="s">
        <v>39</v>
      </c>
      <c r="B35">
        <v>110.96</v>
      </c>
    </row>
    <row r="36" spans="1:2" x14ac:dyDescent="0.35">
      <c r="A36" t="s">
        <v>40</v>
      </c>
      <c r="B36">
        <v>216.03</v>
      </c>
    </row>
    <row r="37" spans="1:2" x14ac:dyDescent="0.35">
      <c r="A37" t="s">
        <v>41</v>
      </c>
      <c r="B37">
        <v>46.79</v>
      </c>
    </row>
    <row r="38" spans="1:2" x14ac:dyDescent="0.35">
      <c r="A38" t="s">
        <v>42</v>
      </c>
      <c r="B38">
        <v>78.13</v>
      </c>
    </row>
    <row r="39" spans="1:2" x14ac:dyDescent="0.35">
      <c r="A39" t="s">
        <v>43</v>
      </c>
      <c r="B39">
        <v>6.43</v>
      </c>
    </row>
  </sheetData>
  <sheetProtection algorithmName="SHA-512" hashValue="uHihPl1B0S46lEUU2U4rc3cr+9q1EapWJn+hpbV8lcRDZTBqcSaNi5ShW4RZUvCUZXfcs6Y8+gDQ1adCSK034A==" saltValue="jjy5O0yXX2ilfIsVITEGvw==" spinCount="100000" sheet="1" objects="1" scenarios="1"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0701-29CA-414A-A508-E36FCDB44445}">
  <dimension ref="A1:J1656"/>
  <sheetViews>
    <sheetView workbookViewId="0">
      <selection sqref="A1:XFD1048576"/>
    </sheetView>
  </sheetViews>
  <sheetFormatPr baseColWidth="10" defaultRowHeight="14.5" x14ac:dyDescent="0.35"/>
  <cols>
    <col min="1" max="6" width="10.90625" style="49"/>
    <col min="7" max="7" width="26.26953125" style="49" bestFit="1" customWidth="1"/>
    <col min="8" max="16384" width="10.90625" style="49"/>
  </cols>
  <sheetData>
    <row r="1" spans="1:10" x14ac:dyDescent="0.35">
      <c r="A1" s="49" t="s">
        <v>44</v>
      </c>
      <c r="B1" s="49" t="s">
        <v>45</v>
      </c>
      <c r="C1" s="49" t="s">
        <v>46</v>
      </c>
      <c r="D1" s="49" t="s">
        <v>47</v>
      </c>
      <c r="E1" s="49" t="s">
        <v>48</v>
      </c>
      <c r="F1" s="49" t="s">
        <v>49</v>
      </c>
      <c r="G1" s="49" t="s">
        <v>50</v>
      </c>
      <c r="H1" s="49" t="s">
        <v>51</v>
      </c>
      <c r="I1" s="49" t="s">
        <v>52</v>
      </c>
      <c r="J1" s="49" t="s">
        <v>53</v>
      </c>
    </row>
    <row r="2" spans="1:10" x14ac:dyDescent="0.35">
      <c r="A2" s="49" t="s">
        <v>6</v>
      </c>
      <c r="B2" s="49" t="s">
        <v>54</v>
      </c>
      <c r="C2" s="49" t="s">
        <v>55</v>
      </c>
      <c r="D2" s="49" t="s">
        <v>56</v>
      </c>
      <c r="E2" s="49">
        <v>522924</v>
      </c>
      <c r="F2" s="49" t="s">
        <v>57</v>
      </c>
      <c r="G2" s="49" t="s">
        <v>6</v>
      </c>
      <c r="H2" s="49" t="s">
        <v>55</v>
      </c>
      <c r="I2" s="49" t="s">
        <v>56</v>
      </c>
      <c r="J2" s="49">
        <v>29.182000000000002</v>
      </c>
    </row>
    <row r="3" spans="1:10" x14ac:dyDescent="0.35">
      <c r="A3" s="49" t="s">
        <v>6</v>
      </c>
      <c r="B3" s="49" t="s">
        <v>54</v>
      </c>
      <c r="C3" s="49" t="s">
        <v>58</v>
      </c>
      <c r="D3" s="49" t="s">
        <v>59</v>
      </c>
      <c r="E3" s="49">
        <v>522915</v>
      </c>
      <c r="F3" s="49" t="s">
        <v>60</v>
      </c>
      <c r="G3" s="49" t="s">
        <v>6</v>
      </c>
      <c r="H3" s="49" t="s">
        <v>58</v>
      </c>
      <c r="I3" s="49" t="s">
        <v>59</v>
      </c>
      <c r="J3" s="49">
        <v>20.975999999999999</v>
      </c>
    </row>
    <row r="4" spans="1:10" x14ac:dyDescent="0.35">
      <c r="A4" s="49" t="s">
        <v>6</v>
      </c>
      <c r="B4" s="49" t="s">
        <v>54</v>
      </c>
      <c r="C4" s="49" t="s">
        <v>61</v>
      </c>
      <c r="D4" s="49" t="s">
        <v>62</v>
      </c>
      <c r="E4" s="49">
        <v>522913</v>
      </c>
      <c r="F4" s="49" t="s">
        <v>63</v>
      </c>
      <c r="G4" s="49" t="s">
        <v>6</v>
      </c>
      <c r="H4" s="49" t="s">
        <v>61</v>
      </c>
      <c r="I4" s="49" t="s">
        <v>62</v>
      </c>
      <c r="J4" s="49">
        <v>23.456</v>
      </c>
    </row>
    <row r="5" spans="1:10" x14ac:dyDescent="0.35">
      <c r="A5" s="49" t="s">
        <v>6</v>
      </c>
      <c r="B5" s="49" t="s">
        <v>64</v>
      </c>
      <c r="C5" s="49">
        <v>260</v>
      </c>
      <c r="D5" s="49" t="s">
        <v>65</v>
      </c>
      <c r="E5" s="49">
        <v>521802</v>
      </c>
      <c r="F5" s="49" t="s">
        <v>66</v>
      </c>
      <c r="G5" s="49" t="s">
        <v>6</v>
      </c>
      <c r="H5" s="49">
        <v>260</v>
      </c>
      <c r="I5" s="49" t="s">
        <v>65</v>
      </c>
      <c r="J5" s="49">
        <v>261.40800000000002</v>
      </c>
    </row>
    <row r="6" spans="1:10" x14ac:dyDescent="0.35">
      <c r="A6" s="49" t="s">
        <v>6</v>
      </c>
      <c r="B6" s="49" t="s">
        <v>64</v>
      </c>
      <c r="C6" s="49" t="s">
        <v>67</v>
      </c>
      <c r="D6" s="49" t="s">
        <v>68</v>
      </c>
      <c r="E6" s="49">
        <v>521794</v>
      </c>
      <c r="F6" s="49" t="s">
        <v>69</v>
      </c>
      <c r="G6" s="49" t="s">
        <v>6</v>
      </c>
      <c r="H6" s="49" t="s">
        <v>67</v>
      </c>
      <c r="I6" s="49" t="s">
        <v>68</v>
      </c>
      <c r="J6" s="49">
        <v>11.213999999999999</v>
      </c>
    </row>
    <row r="7" spans="1:10" x14ac:dyDescent="0.35">
      <c r="A7" s="49" t="s">
        <v>6</v>
      </c>
      <c r="B7" s="49">
        <v>60</v>
      </c>
      <c r="C7" s="49" t="s">
        <v>70</v>
      </c>
      <c r="D7" s="49" t="s">
        <v>71</v>
      </c>
      <c r="E7" s="49">
        <v>521760</v>
      </c>
      <c r="F7" s="49" t="s">
        <v>72</v>
      </c>
      <c r="G7" s="49" t="s">
        <v>6</v>
      </c>
      <c r="H7" s="49" t="s">
        <v>70</v>
      </c>
      <c r="I7" s="49" t="s">
        <v>71</v>
      </c>
      <c r="J7" s="49">
        <v>16.93</v>
      </c>
    </row>
    <row r="8" spans="1:10" x14ac:dyDescent="0.35">
      <c r="A8" s="49" t="s">
        <v>6</v>
      </c>
      <c r="B8" s="49" t="s">
        <v>73</v>
      </c>
      <c r="C8" s="49" t="s">
        <v>74</v>
      </c>
      <c r="D8" s="49">
        <v>0</v>
      </c>
      <c r="E8" s="49">
        <v>521712</v>
      </c>
      <c r="F8" s="49" t="s">
        <v>75</v>
      </c>
      <c r="G8" s="49" t="s">
        <v>6</v>
      </c>
      <c r="H8" s="49" t="s">
        <v>74</v>
      </c>
      <c r="I8" s="49">
        <v>0</v>
      </c>
      <c r="J8" s="49">
        <v>40.24</v>
      </c>
    </row>
    <row r="9" spans="1:10" x14ac:dyDescent="0.35">
      <c r="A9" s="49" t="s">
        <v>6</v>
      </c>
      <c r="B9" s="49" t="s">
        <v>76</v>
      </c>
      <c r="C9" s="49" t="s">
        <v>77</v>
      </c>
      <c r="D9" s="49" t="s">
        <v>78</v>
      </c>
      <c r="E9" s="49">
        <v>521637</v>
      </c>
      <c r="F9" s="49" t="s">
        <v>79</v>
      </c>
      <c r="G9" s="49" t="s">
        <v>6</v>
      </c>
      <c r="H9" s="49" t="s">
        <v>77</v>
      </c>
      <c r="I9" s="49" t="s">
        <v>78</v>
      </c>
      <c r="J9" s="49">
        <v>149.64400000000001</v>
      </c>
    </row>
    <row r="10" spans="1:10" x14ac:dyDescent="0.35">
      <c r="A10" s="49" t="s">
        <v>6</v>
      </c>
      <c r="B10" s="49">
        <v>60</v>
      </c>
      <c r="C10" s="49" t="s">
        <v>80</v>
      </c>
      <c r="D10" s="49" t="s">
        <v>81</v>
      </c>
      <c r="E10" s="49">
        <v>521544</v>
      </c>
      <c r="F10" s="49" t="s">
        <v>82</v>
      </c>
      <c r="G10" s="49" t="s">
        <v>6</v>
      </c>
      <c r="H10" s="49" t="s">
        <v>80</v>
      </c>
      <c r="I10" s="49" t="s">
        <v>81</v>
      </c>
      <c r="J10" s="49">
        <v>15.122</v>
      </c>
    </row>
    <row r="11" spans="1:10" x14ac:dyDescent="0.35">
      <c r="A11" s="49" t="s">
        <v>6</v>
      </c>
      <c r="B11" s="49" t="s">
        <v>73</v>
      </c>
      <c r="C11" s="49" t="s">
        <v>83</v>
      </c>
      <c r="D11" s="49" t="s">
        <v>84</v>
      </c>
      <c r="E11" s="49">
        <v>521389</v>
      </c>
      <c r="F11" s="49" t="s">
        <v>66</v>
      </c>
      <c r="G11" s="49" t="s">
        <v>6</v>
      </c>
      <c r="H11" s="49" t="s">
        <v>83</v>
      </c>
      <c r="I11" s="49" t="s">
        <v>84</v>
      </c>
      <c r="J11" s="49">
        <v>105.866</v>
      </c>
    </row>
    <row r="12" spans="1:10" x14ac:dyDescent="0.35">
      <c r="A12" s="49" t="s">
        <v>6</v>
      </c>
      <c r="B12" s="49" t="s">
        <v>73</v>
      </c>
      <c r="C12" s="49" t="s">
        <v>85</v>
      </c>
      <c r="D12" s="49">
        <v>0</v>
      </c>
      <c r="E12" s="49">
        <v>521380</v>
      </c>
      <c r="F12" s="49" t="s">
        <v>86</v>
      </c>
      <c r="G12" s="49" t="s">
        <v>6</v>
      </c>
      <c r="H12" s="49" t="s">
        <v>85</v>
      </c>
      <c r="I12" s="49">
        <v>0</v>
      </c>
      <c r="J12" s="49">
        <v>359.7</v>
      </c>
    </row>
    <row r="13" spans="1:10" x14ac:dyDescent="0.35">
      <c r="A13" s="49" t="s">
        <v>6</v>
      </c>
      <c r="B13" s="49" t="s">
        <v>54</v>
      </c>
      <c r="C13" s="49" t="s">
        <v>87</v>
      </c>
      <c r="D13" s="49" t="s">
        <v>88</v>
      </c>
      <c r="E13" s="49">
        <v>521352</v>
      </c>
      <c r="F13" s="49" t="s">
        <v>89</v>
      </c>
      <c r="G13" s="49" t="s">
        <v>6</v>
      </c>
      <c r="H13" s="49" t="s">
        <v>87</v>
      </c>
      <c r="I13" s="49" t="s">
        <v>88</v>
      </c>
      <c r="J13" s="49">
        <v>34.667999999999999</v>
      </c>
    </row>
    <row r="14" spans="1:10" x14ac:dyDescent="0.35">
      <c r="A14" s="49" t="s">
        <v>6</v>
      </c>
      <c r="B14" s="49" t="s">
        <v>54</v>
      </c>
      <c r="C14" s="49" t="s">
        <v>90</v>
      </c>
      <c r="D14" s="49" t="s">
        <v>91</v>
      </c>
      <c r="E14" s="49">
        <v>521299</v>
      </c>
      <c r="F14" s="49" t="s">
        <v>60</v>
      </c>
      <c r="G14" s="49" t="s">
        <v>6</v>
      </c>
      <c r="H14" s="49" t="s">
        <v>90</v>
      </c>
      <c r="I14" s="49" t="s">
        <v>91</v>
      </c>
      <c r="J14" s="49">
        <v>17.756</v>
      </c>
    </row>
    <row r="15" spans="1:10" x14ac:dyDescent="0.35">
      <c r="A15" s="49" t="s">
        <v>6</v>
      </c>
      <c r="B15" s="49" t="s">
        <v>54</v>
      </c>
      <c r="C15" s="49" t="s">
        <v>92</v>
      </c>
      <c r="D15" s="49" t="s">
        <v>93</v>
      </c>
      <c r="E15" s="49">
        <v>521197</v>
      </c>
      <c r="F15" s="49" t="s">
        <v>94</v>
      </c>
      <c r="G15" s="49" t="s">
        <v>6</v>
      </c>
      <c r="H15" s="49" t="s">
        <v>92</v>
      </c>
      <c r="I15" s="49" t="s">
        <v>93</v>
      </c>
      <c r="J15" s="49">
        <v>79.097999999999999</v>
      </c>
    </row>
    <row r="16" spans="1:10" x14ac:dyDescent="0.35">
      <c r="A16" s="49" t="s">
        <v>6</v>
      </c>
      <c r="B16" s="49" t="s">
        <v>64</v>
      </c>
      <c r="C16" s="49" t="s">
        <v>95</v>
      </c>
      <c r="D16" s="49" t="s">
        <v>96</v>
      </c>
      <c r="E16" s="49">
        <v>521145</v>
      </c>
      <c r="F16" s="49" t="s">
        <v>97</v>
      </c>
      <c r="G16" s="49" t="s">
        <v>6</v>
      </c>
      <c r="H16" s="49" t="s">
        <v>95</v>
      </c>
      <c r="I16" s="49" t="s">
        <v>96</v>
      </c>
      <c r="J16" s="49">
        <v>349.03800000000001</v>
      </c>
    </row>
    <row r="17" spans="1:10" x14ac:dyDescent="0.35">
      <c r="A17" s="49" t="s">
        <v>6</v>
      </c>
      <c r="B17" s="49" t="s">
        <v>54</v>
      </c>
      <c r="C17" s="49" t="s">
        <v>98</v>
      </c>
      <c r="D17" s="49" t="s">
        <v>99</v>
      </c>
      <c r="E17" s="49">
        <v>521132</v>
      </c>
      <c r="F17" s="49" t="s">
        <v>94</v>
      </c>
      <c r="G17" s="49" t="s">
        <v>6</v>
      </c>
      <c r="H17" s="49" t="s">
        <v>98</v>
      </c>
      <c r="I17" s="49" t="s">
        <v>99</v>
      </c>
      <c r="J17" s="49">
        <v>13.889999999999999</v>
      </c>
    </row>
    <row r="18" spans="1:10" x14ac:dyDescent="0.35">
      <c r="A18" s="49" t="s">
        <v>6</v>
      </c>
      <c r="B18" s="49">
        <v>60</v>
      </c>
      <c r="C18" s="49" t="s">
        <v>100</v>
      </c>
      <c r="D18" s="49" t="s">
        <v>101</v>
      </c>
      <c r="E18" s="49">
        <v>521086</v>
      </c>
      <c r="F18" s="49" t="s">
        <v>72</v>
      </c>
      <c r="G18" s="49" t="s">
        <v>6</v>
      </c>
      <c r="H18" s="49" t="s">
        <v>100</v>
      </c>
      <c r="I18" s="49" t="s">
        <v>101</v>
      </c>
      <c r="J18" s="49">
        <v>21.327999999999999</v>
      </c>
    </row>
    <row r="19" spans="1:10" x14ac:dyDescent="0.35">
      <c r="A19" s="49" t="s">
        <v>6</v>
      </c>
      <c r="B19" s="49" t="s">
        <v>102</v>
      </c>
      <c r="C19" s="49" t="s">
        <v>103</v>
      </c>
      <c r="D19" s="49" t="s">
        <v>104</v>
      </c>
      <c r="E19" s="49">
        <v>521025</v>
      </c>
      <c r="F19" s="49" t="s">
        <v>79</v>
      </c>
      <c r="G19" s="49" t="s">
        <v>6</v>
      </c>
      <c r="H19" s="49" t="s">
        <v>103</v>
      </c>
      <c r="I19" s="49" t="s">
        <v>104</v>
      </c>
      <c r="J19" s="49">
        <v>27.372</v>
      </c>
    </row>
    <row r="20" spans="1:10" x14ac:dyDescent="0.35">
      <c r="A20" s="49" t="s">
        <v>6</v>
      </c>
      <c r="B20" s="49" t="s">
        <v>73</v>
      </c>
      <c r="C20" s="49" t="s">
        <v>105</v>
      </c>
      <c r="D20" s="49">
        <v>92</v>
      </c>
      <c r="E20" s="49">
        <v>520975</v>
      </c>
      <c r="F20" s="49" t="s">
        <v>106</v>
      </c>
      <c r="G20" s="49" t="s">
        <v>6</v>
      </c>
      <c r="H20" s="49" t="s">
        <v>105</v>
      </c>
      <c r="I20" s="49">
        <v>92</v>
      </c>
      <c r="J20" s="49">
        <v>44.08</v>
      </c>
    </row>
    <row r="21" spans="1:10" x14ac:dyDescent="0.35">
      <c r="A21" s="49" t="s">
        <v>6</v>
      </c>
      <c r="B21" s="49" t="s">
        <v>102</v>
      </c>
      <c r="C21" s="49" t="s">
        <v>107</v>
      </c>
      <c r="D21" s="49" t="s">
        <v>108</v>
      </c>
      <c r="E21" s="49">
        <v>520925</v>
      </c>
      <c r="F21" s="49" t="s">
        <v>109</v>
      </c>
      <c r="G21" s="49" t="s">
        <v>6</v>
      </c>
      <c r="H21" s="49" t="s">
        <v>107</v>
      </c>
      <c r="I21" s="49" t="s">
        <v>108</v>
      </c>
      <c r="J21" s="49">
        <v>20.006</v>
      </c>
    </row>
    <row r="22" spans="1:10" x14ac:dyDescent="0.35">
      <c r="A22" s="49" t="s">
        <v>6</v>
      </c>
      <c r="B22" s="49" t="s">
        <v>76</v>
      </c>
      <c r="C22" s="49" t="s">
        <v>110</v>
      </c>
      <c r="D22" s="49" t="s">
        <v>111</v>
      </c>
      <c r="E22" s="49">
        <v>520571</v>
      </c>
      <c r="F22" s="49" t="s">
        <v>112</v>
      </c>
      <c r="G22" s="49" t="s">
        <v>6</v>
      </c>
      <c r="H22" s="49" t="s">
        <v>113</v>
      </c>
      <c r="I22" s="49" t="s">
        <v>114</v>
      </c>
      <c r="J22" s="49">
        <v>36.506</v>
      </c>
    </row>
    <row r="23" spans="1:10" x14ac:dyDescent="0.35">
      <c r="A23" s="49" t="s">
        <v>6</v>
      </c>
      <c r="B23" s="49">
        <v>59</v>
      </c>
      <c r="C23" s="49" t="s">
        <v>115</v>
      </c>
      <c r="D23" s="49">
        <v>0</v>
      </c>
      <c r="E23" s="49">
        <v>520988</v>
      </c>
      <c r="F23" s="49" t="s">
        <v>109</v>
      </c>
      <c r="G23" s="49" t="s">
        <v>6</v>
      </c>
      <c r="H23" s="49" t="s">
        <v>115</v>
      </c>
      <c r="I23" s="49">
        <v>0</v>
      </c>
      <c r="J23" s="49">
        <v>19.309999999999999</v>
      </c>
    </row>
    <row r="24" spans="1:10" x14ac:dyDescent="0.35">
      <c r="A24" s="49" t="s">
        <v>6</v>
      </c>
      <c r="B24" s="49" t="s">
        <v>73</v>
      </c>
      <c r="C24" s="49" t="s">
        <v>116</v>
      </c>
      <c r="D24" s="49" t="s">
        <v>117</v>
      </c>
      <c r="E24" s="49">
        <v>520548</v>
      </c>
      <c r="F24" s="49" t="s">
        <v>118</v>
      </c>
      <c r="G24" s="49" t="s">
        <v>6</v>
      </c>
      <c r="H24" s="49" t="s">
        <v>119</v>
      </c>
      <c r="I24" s="49" t="s">
        <v>120</v>
      </c>
      <c r="J24" s="49">
        <v>176.322</v>
      </c>
    </row>
    <row r="25" spans="1:10" x14ac:dyDescent="0.35">
      <c r="A25" s="49" t="s">
        <v>6</v>
      </c>
      <c r="B25" s="49" t="s">
        <v>73</v>
      </c>
      <c r="C25" s="49">
        <v>2205</v>
      </c>
      <c r="D25" s="49">
        <v>0</v>
      </c>
      <c r="E25" s="49">
        <v>520479</v>
      </c>
      <c r="F25" s="49" t="s">
        <v>121</v>
      </c>
      <c r="G25" s="49" t="s">
        <v>6</v>
      </c>
      <c r="H25" s="49">
        <v>2205</v>
      </c>
      <c r="I25" s="49">
        <v>0</v>
      </c>
      <c r="J25" s="49">
        <v>2205</v>
      </c>
    </row>
    <row r="26" spans="1:10" x14ac:dyDescent="0.35">
      <c r="A26" s="49" t="s">
        <v>6</v>
      </c>
      <c r="B26" s="49" t="s">
        <v>54</v>
      </c>
      <c r="C26" s="49">
        <v>100</v>
      </c>
      <c r="D26" s="49">
        <v>0</v>
      </c>
      <c r="E26" s="49">
        <v>520470</v>
      </c>
      <c r="F26" s="49" t="s">
        <v>121</v>
      </c>
      <c r="G26" s="49" t="s">
        <v>6</v>
      </c>
      <c r="H26" s="49">
        <v>100</v>
      </c>
      <c r="I26" s="49">
        <v>0</v>
      </c>
      <c r="J26" s="49">
        <v>100</v>
      </c>
    </row>
    <row r="27" spans="1:10" x14ac:dyDescent="0.35">
      <c r="A27" s="49" t="s">
        <v>6</v>
      </c>
      <c r="B27" s="49" t="s">
        <v>102</v>
      </c>
      <c r="C27" s="49" t="s">
        <v>122</v>
      </c>
      <c r="D27" s="49" t="s">
        <v>123</v>
      </c>
      <c r="E27" s="49">
        <v>520896</v>
      </c>
      <c r="F27" s="49" t="s">
        <v>124</v>
      </c>
      <c r="G27" s="49" t="s">
        <v>6</v>
      </c>
      <c r="H27" s="49" t="s">
        <v>122</v>
      </c>
      <c r="I27" s="49" t="s">
        <v>123</v>
      </c>
      <c r="J27" s="49">
        <v>56.524000000000001</v>
      </c>
    </row>
    <row r="28" spans="1:10" x14ac:dyDescent="0.35">
      <c r="A28" s="49" t="s">
        <v>6</v>
      </c>
      <c r="B28" s="49" t="s">
        <v>64</v>
      </c>
      <c r="C28" s="49" t="s">
        <v>125</v>
      </c>
      <c r="D28" s="49" t="s">
        <v>126</v>
      </c>
      <c r="E28" s="49">
        <v>520889</v>
      </c>
      <c r="F28" s="49" t="s">
        <v>127</v>
      </c>
      <c r="G28" s="49" t="s">
        <v>6</v>
      </c>
      <c r="H28" s="49" t="s">
        <v>128</v>
      </c>
      <c r="I28" s="49" t="s">
        <v>129</v>
      </c>
      <c r="J28" s="49">
        <v>53.622</v>
      </c>
    </row>
    <row r="29" spans="1:10" x14ac:dyDescent="0.35">
      <c r="A29" s="49" t="s">
        <v>6</v>
      </c>
      <c r="B29" s="49" t="s">
        <v>130</v>
      </c>
      <c r="C29" s="49" t="s">
        <v>131</v>
      </c>
      <c r="D29" s="49" t="s">
        <v>132</v>
      </c>
      <c r="E29" s="49">
        <v>520806</v>
      </c>
      <c r="F29" s="49" t="s">
        <v>66</v>
      </c>
      <c r="G29" s="49" t="s">
        <v>6</v>
      </c>
      <c r="H29" s="49" t="s">
        <v>131</v>
      </c>
      <c r="I29" s="49" t="s">
        <v>132</v>
      </c>
      <c r="J29" s="49">
        <v>927.79000000000008</v>
      </c>
    </row>
    <row r="30" spans="1:10" x14ac:dyDescent="0.35">
      <c r="A30" s="49" t="s">
        <v>6</v>
      </c>
      <c r="B30" s="49">
        <v>59</v>
      </c>
      <c r="C30" s="49" t="s">
        <v>133</v>
      </c>
      <c r="D30" s="49" t="s">
        <v>134</v>
      </c>
      <c r="E30" s="49">
        <v>520721</v>
      </c>
      <c r="F30" s="49" t="s">
        <v>109</v>
      </c>
      <c r="G30" s="49" t="s">
        <v>6</v>
      </c>
      <c r="H30" s="49" t="s">
        <v>135</v>
      </c>
      <c r="I30" s="49" t="s">
        <v>136</v>
      </c>
      <c r="J30" s="49">
        <v>158.29000000000002</v>
      </c>
    </row>
    <row r="31" spans="1:10" x14ac:dyDescent="0.35">
      <c r="A31" s="49" t="s">
        <v>6</v>
      </c>
      <c r="B31" s="49" t="s">
        <v>102</v>
      </c>
      <c r="C31" s="49" t="s">
        <v>137</v>
      </c>
      <c r="D31" s="49" t="s">
        <v>138</v>
      </c>
      <c r="E31" s="49">
        <v>520580</v>
      </c>
      <c r="F31" s="49" t="s">
        <v>139</v>
      </c>
      <c r="G31" s="49" t="s">
        <v>6</v>
      </c>
      <c r="H31" s="49" t="s">
        <v>137</v>
      </c>
      <c r="I31" s="49" t="s">
        <v>138</v>
      </c>
      <c r="J31" s="49">
        <v>22.323999999999998</v>
      </c>
    </row>
    <row r="32" spans="1:10" x14ac:dyDescent="0.35">
      <c r="A32" s="49" t="s">
        <v>6</v>
      </c>
      <c r="B32" s="49" t="s">
        <v>102</v>
      </c>
      <c r="C32" s="49" t="s">
        <v>140</v>
      </c>
      <c r="D32" s="49" t="s">
        <v>141</v>
      </c>
      <c r="E32" s="49">
        <v>520199</v>
      </c>
      <c r="F32" s="49" t="s">
        <v>142</v>
      </c>
      <c r="G32" s="49" t="s">
        <v>6</v>
      </c>
      <c r="H32" s="49" t="s">
        <v>143</v>
      </c>
      <c r="I32" s="49" t="s">
        <v>144</v>
      </c>
      <c r="J32" s="49">
        <v>1094.0740000000001</v>
      </c>
    </row>
    <row r="33" spans="1:10" x14ac:dyDescent="0.35">
      <c r="A33" s="49" t="s">
        <v>6</v>
      </c>
      <c r="B33" s="49" t="s">
        <v>54</v>
      </c>
      <c r="C33" s="49" t="s">
        <v>145</v>
      </c>
      <c r="D33" s="49" t="s">
        <v>146</v>
      </c>
      <c r="E33" s="49">
        <v>520187</v>
      </c>
      <c r="F33" s="49" t="s">
        <v>86</v>
      </c>
      <c r="G33" s="49" t="s">
        <v>6</v>
      </c>
      <c r="H33" s="49" t="s">
        <v>147</v>
      </c>
      <c r="I33" s="49" t="s">
        <v>146</v>
      </c>
      <c r="J33" s="49">
        <v>1724.2919999999999</v>
      </c>
    </row>
    <row r="34" spans="1:10" x14ac:dyDescent="0.35">
      <c r="A34" s="49" t="s">
        <v>6</v>
      </c>
      <c r="B34" s="49" t="s">
        <v>102</v>
      </c>
      <c r="C34" s="49" t="s">
        <v>148</v>
      </c>
      <c r="D34" s="49" t="s">
        <v>149</v>
      </c>
      <c r="E34" s="49">
        <v>520039</v>
      </c>
      <c r="F34" s="49" t="s">
        <v>150</v>
      </c>
      <c r="G34" s="49" t="s">
        <v>6</v>
      </c>
      <c r="H34" s="49" t="s">
        <v>148</v>
      </c>
      <c r="I34" s="49" t="s">
        <v>149</v>
      </c>
      <c r="J34" s="49">
        <v>72.650000000000006</v>
      </c>
    </row>
    <row r="35" spans="1:10" x14ac:dyDescent="0.35">
      <c r="A35" s="49" t="s">
        <v>6</v>
      </c>
      <c r="B35" s="49" t="s">
        <v>64</v>
      </c>
      <c r="C35" s="49" t="s">
        <v>125</v>
      </c>
      <c r="D35" s="49" t="s">
        <v>126</v>
      </c>
      <c r="E35" s="49">
        <v>520889</v>
      </c>
      <c r="F35" s="49" t="s">
        <v>127</v>
      </c>
      <c r="G35" s="49" t="s">
        <v>7</v>
      </c>
      <c r="H35" s="49" t="s">
        <v>151</v>
      </c>
      <c r="I35" s="49" t="s">
        <v>152</v>
      </c>
      <c r="J35" s="49">
        <v>6.5620000000000003</v>
      </c>
    </row>
    <row r="36" spans="1:10" x14ac:dyDescent="0.35">
      <c r="A36" s="49" t="s">
        <v>6</v>
      </c>
      <c r="B36" s="49">
        <v>59</v>
      </c>
      <c r="C36" s="49" t="s">
        <v>133</v>
      </c>
      <c r="D36" s="49" t="s">
        <v>134</v>
      </c>
      <c r="E36" s="49">
        <v>520721</v>
      </c>
      <c r="F36" s="49" t="s">
        <v>109</v>
      </c>
      <c r="G36" s="49" t="s">
        <v>7</v>
      </c>
      <c r="H36" s="49">
        <v>0</v>
      </c>
      <c r="I36" s="49" t="s">
        <v>153</v>
      </c>
      <c r="J36" s="49">
        <v>5.4979999999999993</v>
      </c>
    </row>
    <row r="37" spans="1:10" x14ac:dyDescent="0.35">
      <c r="A37" s="49" t="s">
        <v>6</v>
      </c>
      <c r="B37" s="49" t="s">
        <v>102</v>
      </c>
      <c r="C37" s="49" t="s">
        <v>154</v>
      </c>
      <c r="D37" s="49" t="s">
        <v>155</v>
      </c>
      <c r="E37" s="49">
        <v>520188</v>
      </c>
      <c r="F37" s="49" t="s">
        <v>156</v>
      </c>
      <c r="G37" s="49" t="s">
        <v>6</v>
      </c>
      <c r="H37" s="49" t="s">
        <v>157</v>
      </c>
      <c r="I37" s="49" t="s">
        <v>158</v>
      </c>
      <c r="J37" s="49">
        <v>504.678</v>
      </c>
    </row>
    <row r="38" spans="1:10" x14ac:dyDescent="0.35">
      <c r="A38" s="49" t="s">
        <v>6</v>
      </c>
      <c r="B38" s="49" t="s">
        <v>102</v>
      </c>
      <c r="C38" s="49" t="s">
        <v>140</v>
      </c>
      <c r="D38" s="49" t="s">
        <v>141</v>
      </c>
      <c r="E38" s="49">
        <v>520199</v>
      </c>
      <c r="F38" s="49" t="s">
        <v>142</v>
      </c>
      <c r="G38" s="49" t="s">
        <v>7</v>
      </c>
      <c r="H38" s="49" t="s">
        <v>159</v>
      </c>
      <c r="I38" s="49" t="s">
        <v>160</v>
      </c>
      <c r="J38" s="49">
        <v>21.794</v>
      </c>
    </row>
    <row r="39" spans="1:10" x14ac:dyDescent="0.35">
      <c r="A39" s="49" t="s">
        <v>6</v>
      </c>
      <c r="B39" s="49" t="s">
        <v>102</v>
      </c>
      <c r="C39" s="49" t="s">
        <v>161</v>
      </c>
      <c r="D39" s="49" t="s">
        <v>162</v>
      </c>
      <c r="E39" s="49">
        <v>520107</v>
      </c>
      <c r="F39" s="49" t="s">
        <v>163</v>
      </c>
      <c r="G39" s="49" t="s">
        <v>6</v>
      </c>
      <c r="H39" s="49" t="s">
        <v>161</v>
      </c>
      <c r="I39" s="49" t="s">
        <v>162</v>
      </c>
      <c r="J39" s="49">
        <v>15.891999999999999</v>
      </c>
    </row>
    <row r="40" spans="1:10" x14ac:dyDescent="0.35">
      <c r="A40" s="49" t="s">
        <v>6</v>
      </c>
      <c r="B40" s="49" t="s">
        <v>76</v>
      </c>
      <c r="C40" s="49" t="s">
        <v>164</v>
      </c>
      <c r="D40" s="49" t="s">
        <v>165</v>
      </c>
      <c r="E40" s="49">
        <v>520059</v>
      </c>
      <c r="F40" s="49" t="s">
        <v>166</v>
      </c>
      <c r="G40" s="49" t="s">
        <v>6</v>
      </c>
      <c r="H40" s="49" t="s">
        <v>164</v>
      </c>
      <c r="I40" s="49" t="s">
        <v>165</v>
      </c>
      <c r="J40" s="49">
        <v>188.11199999999999</v>
      </c>
    </row>
    <row r="41" spans="1:10" x14ac:dyDescent="0.35">
      <c r="A41" s="49" t="s">
        <v>6</v>
      </c>
      <c r="B41" s="49">
        <v>60</v>
      </c>
      <c r="C41" s="49" t="s">
        <v>167</v>
      </c>
      <c r="D41" s="49">
        <v>0</v>
      </c>
      <c r="E41" s="49">
        <v>520055</v>
      </c>
      <c r="F41" s="49" t="s">
        <v>168</v>
      </c>
      <c r="G41" s="49" t="s">
        <v>6</v>
      </c>
      <c r="H41" s="49" t="s">
        <v>167</v>
      </c>
      <c r="I41" s="49">
        <v>0</v>
      </c>
      <c r="J41" s="49">
        <v>67.09</v>
      </c>
    </row>
    <row r="42" spans="1:10" x14ac:dyDescent="0.35">
      <c r="A42" s="49" t="s">
        <v>6</v>
      </c>
      <c r="B42" s="49">
        <v>60</v>
      </c>
      <c r="C42" s="49" t="s">
        <v>100</v>
      </c>
      <c r="D42" s="49" t="s">
        <v>101</v>
      </c>
      <c r="E42" s="49">
        <v>521086</v>
      </c>
      <c r="F42" s="49" t="s">
        <v>72</v>
      </c>
      <c r="G42" s="49" t="s">
        <v>8</v>
      </c>
      <c r="H42" s="49">
        <v>0</v>
      </c>
      <c r="I42" s="49">
        <v>0</v>
      </c>
      <c r="J42" s="49">
        <v>0</v>
      </c>
    </row>
    <row r="43" spans="1:10" x14ac:dyDescent="0.35">
      <c r="A43" s="49" t="s">
        <v>6</v>
      </c>
      <c r="B43" s="49" t="s">
        <v>76</v>
      </c>
      <c r="C43" s="49" t="s">
        <v>110</v>
      </c>
      <c r="D43" s="49" t="s">
        <v>111</v>
      </c>
      <c r="E43" s="49">
        <v>520571</v>
      </c>
      <c r="F43" s="49" t="s">
        <v>112</v>
      </c>
      <c r="G43" s="49" t="s">
        <v>8</v>
      </c>
      <c r="H43" s="49" t="s">
        <v>169</v>
      </c>
      <c r="I43" s="49" t="s">
        <v>170</v>
      </c>
      <c r="J43" s="49">
        <v>32.39</v>
      </c>
    </row>
    <row r="44" spans="1:10" x14ac:dyDescent="0.35">
      <c r="A44" s="49" t="s">
        <v>6</v>
      </c>
      <c r="B44" s="49" t="s">
        <v>73</v>
      </c>
      <c r="C44" s="49" t="s">
        <v>171</v>
      </c>
      <c r="D44" s="49" t="s">
        <v>172</v>
      </c>
      <c r="E44" s="49">
        <v>520033</v>
      </c>
      <c r="F44" s="49" t="s">
        <v>86</v>
      </c>
      <c r="G44" s="49" t="s">
        <v>6</v>
      </c>
      <c r="H44" s="49" t="s">
        <v>171</v>
      </c>
      <c r="I44" s="49" t="s">
        <v>172</v>
      </c>
      <c r="J44" s="49">
        <v>56.66</v>
      </c>
    </row>
    <row r="45" spans="1:10" x14ac:dyDescent="0.35">
      <c r="A45" s="49" t="s">
        <v>6</v>
      </c>
      <c r="B45" s="49" t="s">
        <v>73</v>
      </c>
      <c r="C45" s="49" t="s">
        <v>116</v>
      </c>
      <c r="D45" s="49" t="s">
        <v>117</v>
      </c>
      <c r="E45" s="49">
        <v>520548</v>
      </c>
      <c r="F45" s="49" t="s">
        <v>118</v>
      </c>
      <c r="G45" s="49" t="s">
        <v>8</v>
      </c>
      <c r="H45" s="49" t="s">
        <v>175</v>
      </c>
      <c r="I45" s="49" t="s">
        <v>176</v>
      </c>
      <c r="J45" s="49">
        <v>136.48599999999999</v>
      </c>
    </row>
    <row r="46" spans="1:10" x14ac:dyDescent="0.35">
      <c r="A46" s="49" t="s">
        <v>6</v>
      </c>
      <c r="B46" s="49" t="s">
        <v>54</v>
      </c>
      <c r="C46" s="49" t="s">
        <v>145</v>
      </c>
      <c r="D46" s="49" t="s">
        <v>146</v>
      </c>
      <c r="E46" s="49">
        <v>520187</v>
      </c>
      <c r="F46" s="49" t="s">
        <v>86</v>
      </c>
      <c r="G46" s="49" t="s">
        <v>8</v>
      </c>
      <c r="H46" s="49">
        <v>127</v>
      </c>
      <c r="I46" s="49">
        <v>0</v>
      </c>
      <c r="J46" s="49">
        <v>127</v>
      </c>
    </row>
    <row r="47" spans="1:10" x14ac:dyDescent="0.35">
      <c r="A47" s="49" t="s">
        <v>6</v>
      </c>
      <c r="B47" s="49">
        <v>59</v>
      </c>
      <c r="C47" s="49" t="s">
        <v>133</v>
      </c>
      <c r="D47" s="49" t="s">
        <v>134</v>
      </c>
      <c r="E47" s="49">
        <v>520721</v>
      </c>
      <c r="F47" s="49" t="s">
        <v>109</v>
      </c>
      <c r="G47" s="49" t="s">
        <v>39</v>
      </c>
      <c r="H47" s="49" t="s">
        <v>177</v>
      </c>
      <c r="I47" s="49" t="s">
        <v>178</v>
      </c>
      <c r="J47" s="49">
        <v>10.094000000000001</v>
      </c>
    </row>
    <row r="48" spans="1:10" x14ac:dyDescent="0.35">
      <c r="A48" s="49" t="s">
        <v>6</v>
      </c>
      <c r="B48" s="49" t="s">
        <v>102</v>
      </c>
      <c r="C48" s="49" t="s">
        <v>154</v>
      </c>
      <c r="D48" s="49" t="s">
        <v>155</v>
      </c>
      <c r="E48" s="49">
        <v>520188</v>
      </c>
      <c r="F48" s="49" t="s">
        <v>156</v>
      </c>
      <c r="G48" s="49" t="s">
        <v>8</v>
      </c>
      <c r="H48" s="49" t="s">
        <v>304</v>
      </c>
      <c r="I48" s="49" t="s">
        <v>305</v>
      </c>
      <c r="J48" s="49">
        <v>116.208</v>
      </c>
    </row>
    <row r="49" spans="1:10" x14ac:dyDescent="0.35">
      <c r="A49" s="49" t="s">
        <v>7</v>
      </c>
      <c r="B49" s="49">
        <v>64</v>
      </c>
      <c r="C49" s="49" t="s">
        <v>173</v>
      </c>
      <c r="D49" s="49" t="s">
        <v>174</v>
      </c>
      <c r="E49" s="49">
        <v>521711</v>
      </c>
      <c r="F49" s="49" t="s">
        <v>79</v>
      </c>
      <c r="G49" s="49" t="s">
        <v>7</v>
      </c>
      <c r="H49" s="49" t="s">
        <v>173</v>
      </c>
      <c r="I49" s="49" t="s">
        <v>174</v>
      </c>
      <c r="J49" s="49">
        <v>229.96199999999999</v>
      </c>
    </row>
    <row r="50" spans="1:10" x14ac:dyDescent="0.35">
      <c r="A50" s="49" t="s">
        <v>7</v>
      </c>
      <c r="B50" s="49">
        <v>64</v>
      </c>
      <c r="C50" s="49" t="s">
        <v>179</v>
      </c>
      <c r="D50" s="49" t="s">
        <v>180</v>
      </c>
      <c r="E50" s="49">
        <v>521005</v>
      </c>
      <c r="F50" s="49" t="s">
        <v>181</v>
      </c>
      <c r="G50" s="49" t="s">
        <v>6</v>
      </c>
      <c r="H50" s="49" t="s">
        <v>182</v>
      </c>
      <c r="I50" s="49" t="s">
        <v>180</v>
      </c>
      <c r="J50" s="49">
        <v>52.628</v>
      </c>
    </row>
    <row r="51" spans="1:10" x14ac:dyDescent="0.35">
      <c r="A51" s="49" t="s">
        <v>7</v>
      </c>
      <c r="B51" s="49">
        <v>64</v>
      </c>
      <c r="C51" s="49" t="s">
        <v>183</v>
      </c>
      <c r="D51" s="49">
        <v>0</v>
      </c>
      <c r="E51" s="49">
        <v>521146</v>
      </c>
      <c r="F51" s="49" t="s">
        <v>97</v>
      </c>
      <c r="G51" s="49" t="s">
        <v>7</v>
      </c>
      <c r="H51" s="49" t="s">
        <v>183</v>
      </c>
      <c r="I51" s="49">
        <v>0</v>
      </c>
      <c r="J51" s="49">
        <v>271.49</v>
      </c>
    </row>
    <row r="52" spans="1:10" x14ac:dyDescent="0.35">
      <c r="A52" s="49" t="s">
        <v>7</v>
      </c>
      <c r="B52" s="49">
        <v>58</v>
      </c>
      <c r="C52" s="49" t="s">
        <v>184</v>
      </c>
      <c r="D52" s="49">
        <v>0</v>
      </c>
      <c r="E52" s="49">
        <v>521030</v>
      </c>
      <c r="F52" s="49" t="s">
        <v>185</v>
      </c>
      <c r="G52" s="49" t="s">
        <v>7</v>
      </c>
      <c r="H52" s="49" t="s">
        <v>184</v>
      </c>
      <c r="I52" s="49">
        <v>0</v>
      </c>
      <c r="J52" s="49">
        <v>487.73</v>
      </c>
    </row>
    <row r="53" spans="1:10" x14ac:dyDescent="0.35">
      <c r="A53" s="49" t="s">
        <v>7</v>
      </c>
      <c r="B53" s="49">
        <v>64</v>
      </c>
      <c r="C53" s="49">
        <v>370</v>
      </c>
      <c r="D53" s="49">
        <v>0</v>
      </c>
      <c r="E53" s="49">
        <v>521458</v>
      </c>
      <c r="F53" s="49" t="s">
        <v>186</v>
      </c>
      <c r="G53" s="49" t="s">
        <v>7</v>
      </c>
      <c r="H53" s="49">
        <v>370</v>
      </c>
      <c r="I53" s="49">
        <v>0</v>
      </c>
      <c r="J53" s="49">
        <v>370</v>
      </c>
    </row>
    <row r="54" spans="1:10" x14ac:dyDescent="0.35">
      <c r="A54" s="49" t="s">
        <v>7</v>
      </c>
      <c r="B54" s="49">
        <v>64</v>
      </c>
      <c r="C54" s="49" t="s">
        <v>187</v>
      </c>
      <c r="D54" s="49" t="s">
        <v>188</v>
      </c>
      <c r="E54" s="49">
        <v>521439</v>
      </c>
      <c r="F54" s="49" t="s">
        <v>69</v>
      </c>
      <c r="G54" s="49" t="s">
        <v>7</v>
      </c>
      <c r="H54" s="49" t="s">
        <v>187</v>
      </c>
      <c r="I54" s="49" t="s">
        <v>188</v>
      </c>
      <c r="J54" s="49">
        <v>21.012</v>
      </c>
    </row>
    <row r="55" spans="1:10" x14ac:dyDescent="0.35">
      <c r="A55" s="49" t="s">
        <v>7</v>
      </c>
      <c r="B55" s="49">
        <v>64</v>
      </c>
      <c r="C55" s="49" t="s">
        <v>189</v>
      </c>
      <c r="D55" s="49" t="s">
        <v>190</v>
      </c>
      <c r="E55" s="49">
        <v>521434</v>
      </c>
      <c r="F55" s="49" t="s">
        <v>69</v>
      </c>
      <c r="G55" s="49" t="s">
        <v>7</v>
      </c>
      <c r="H55" s="49" t="s">
        <v>189</v>
      </c>
      <c r="I55" s="49" t="s">
        <v>190</v>
      </c>
      <c r="J55" s="49">
        <v>11.805999999999999</v>
      </c>
    </row>
    <row r="56" spans="1:10" x14ac:dyDescent="0.35">
      <c r="A56" s="49" t="s">
        <v>7</v>
      </c>
      <c r="B56" s="49">
        <v>64</v>
      </c>
      <c r="C56" s="49" t="s">
        <v>191</v>
      </c>
      <c r="D56" s="49" t="s">
        <v>192</v>
      </c>
      <c r="E56" s="49">
        <v>521300</v>
      </c>
      <c r="F56" s="49" t="s">
        <v>193</v>
      </c>
      <c r="G56" s="49" t="s">
        <v>7</v>
      </c>
      <c r="H56" s="49" t="s">
        <v>191</v>
      </c>
      <c r="I56" s="49" t="s">
        <v>192</v>
      </c>
      <c r="J56" s="49">
        <v>39.006</v>
      </c>
    </row>
    <row r="57" spans="1:10" x14ac:dyDescent="0.35">
      <c r="A57" s="49" t="s">
        <v>7</v>
      </c>
      <c r="B57" s="49">
        <v>64</v>
      </c>
      <c r="C57" s="49">
        <v>235</v>
      </c>
      <c r="D57" s="49">
        <v>0</v>
      </c>
      <c r="E57" s="49">
        <v>520934</v>
      </c>
      <c r="F57" s="49" t="s">
        <v>194</v>
      </c>
      <c r="G57" s="49" t="s">
        <v>7</v>
      </c>
      <c r="H57" s="49">
        <v>235</v>
      </c>
      <c r="I57" s="49">
        <v>0</v>
      </c>
      <c r="J57" s="49">
        <v>235</v>
      </c>
    </row>
    <row r="58" spans="1:10" x14ac:dyDescent="0.35">
      <c r="A58" s="49" t="s">
        <v>7</v>
      </c>
      <c r="B58" s="49">
        <v>58</v>
      </c>
      <c r="C58" s="49" t="s">
        <v>195</v>
      </c>
      <c r="D58" s="49" t="s">
        <v>196</v>
      </c>
      <c r="E58" s="49">
        <v>520851</v>
      </c>
      <c r="F58" s="49" t="s">
        <v>124</v>
      </c>
      <c r="G58" s="49" t="s">
        <v>7</v>
      </c>
      <c r="H58" s="49" t="s">
        <v>195</v>
      </c>
      <c r="I58" s="49" t="s">
        <v>196</v>
      </c>
      <c r="J58" s="49">
        <v>18.207999999999998</v>
      </c>
    </row>
    <row r="59" spans="1:10" x14ac:dyDescent="0.35">
      <c r="A59" s="49" t="s">
        <v>7</v>
      </c>
      <c r="B59" s="49">
        <v>64</v>
      </c>
      <c r="C59" s="49" t="s">
        <v>179</v>
      </c>
      <c r="D59" s="49" t="s">
        <v>180</v>
      </c>
      <c r="E59" s="49">
        <v>521005</v>
      </c>
      <c r="F59" s="49" t="s">
        <v>181</v>
      </c>
      <c r="G59" s="49" t="s">
        <v>7</v>
      </c>
      <c r="H59" s="49" t="s">
        <v>197</v>
      </c>
      <c r="I59" s="49">
        <v>0</v>
      </c>
      <c r="J59" s="49">
        <v>425.03</v>
      </c>
    </row>
    <row r="60" spans="1:10" x14ac:dyDescent="0.35">
      <c r="A60" s="49" t="s">
        <v>8</v>
      </c>
      <c r="B60" s="49" t="s">
        <v>198</v>
      </c>
      <c r="C60" s="49" t="s">
        <v>199</v>
      </c>
      <c r="D60" s="49" t="s">
        <v>200</v>
      </c>
      <c r="E60" s="49">
        <v>520041</v>
      </c>
      <c r="F60" s="49" t="s">
        <v>63</v>
      </c>
      <c r="G60" s="49" t="s">
        <v>6</v>
      </c>
      <c r="H60" s="49" t="s">
        <v>201</v>
      </c>
      <c r="I60" s="49" t="s">
        <v>202</v>
      </c>
      <c r="J60" s="49">
        <v>24.804000000000002</v>
      </c>
    </row>
    <row r="61" spans="1:10" x14ac:dyDescent="0.35">
      <c r="A61" s="49" t="s">
        <v>8</v>
      </c>
      <c r="B61" s="49" t="s">
        <v>203</v>
      </c>
      <c r="C61" s="49" t="s">
        <v>204</v>
      </c>
      <c r="D61" s="49" t="s">
        <v>205</v>
      </c>
      <c r="E61" s="49">
        <v>521695</v>
      </c>
      <c r="F61" s="49" t="s">
        <v>206</v>
      </c>
      <c r="G61" s="49" t="s">
        <v>8</v>
      </c>
      <c r="H61" s="49" t="s">
        <v>204</v>
      </c>
      <c r="I61" s="49" t="s">
        <v>205</v>
      </c>
      <c r="J61" s="49">
        <v>110.42399999999999</v>
      </c>
    </row>
    <row r="62" spans="1:10" x14ac:dyDescent="0.35">
      <c r="A62" s="49" t="s">
        <v>8</v>
      </c>
      <c r="B62" s="49" t="s">
        <v>207</v>
      </c>
      <c r="C62" s="49">
        <v>13</v>
      </c>
      <c r="D62" s="49">
        <v>0</v>
      </c>
      <c r="E62" s="49">
        <v>521617</v>
      </c>
      <c r="F62" s="49" t="s">
        <v>142</v>
      </c>
      <c r="G62" s="49" t="s">
        <v>8</v>
      </c>
      <c r="H62" s="49">
        <v>13</v>
      </c>
      <c r="I62" s="49">
        <v>0</v>
      </c>
      <c r="J62" s="49">
        <v>13</v>
      </c>
    </row>
    <row r="63" spans="1:10" x14ac:dyDescent="0.35">
      <c r="A63" s="49" t="s">
        <v>8</v>
      </c>
      <c r="B63" s="49" t="s">
        <v>203</v>
      </c>
      <c r="C63" s="49" t="s">
        <v>208</v>
      </c>
      <c r="D63" s="49" t="s">
        <v>209</v>
      </c>
      <c r="E63" s="49">
        <v>521553</v>
      </c>
      <c r="F63" s="49" t="s">
        <v>210</v>
      </c>
      <c r="G63" s="49" t="s">
        <v>8</v>
      </c>
      <c r="H63" s="49" t="s">
        <v>208</v>
      </c>
      <c r="I63" s="49" t="s">
        <v>209</v>
      </c>
      <c r="J63" s="49">
        <v>17.128</v>
      </c>
    </row>
    <row r="64" spans="1:10" x14ac:dyDescent="0.35">
      <c r="A64" s="49" t="s">
        <v>8</v>
      </c>
      <c r="B64" s="49" t="s">
        <v>203</v>
      </c>
      <c r="C64" s="49" t="s">
        <v>211</v>
      </c>
      <c r="D64" s="49" t="s">
        <v>212</v>
      </c>
      <c r="E64" s="49">
        <v>521525</v>
      </c>
      <c r="F64" s="49" t="s">
        <v>213</v>
      </c>
      <c r="G64" s="49" t="s">
        <v>8</v>
      </c>
      <c r="H64" s="49" t="s">
        <v>211</v>
      </c>
      <c r="I64" s="49" t="s">
        <v>212</v>
      </c>
      <c r="J64" s="49">
        <v>15.83</v>
      </c>
    </row>
    <row r="65" spans="1:10" x14ac:dyDescent="0.35">
      <c r="A65" s="49" t="s">
        <v>8</v>
      </c>
      <c r="B65" s="49" t="s">
        <v>207</v>
      </c>
      <c r="C65" s="49" t="s">
        <v>214</v>
      </c>
      <c r="D65" s="49" t="s">
        <v>215</v>
      </c>
      <c r="E65" s="49">
        <v>521410</v>
      </c>
      <c r="F65" s="49" t="s">
        <v>216</v>
      </c>
      <c r="G65" s="49" t="s">
        <v>8</v>
      </c>
      <c r="H65" s="49" t="s">
        <v>214</v>
      </c>
      <c r="I65" s="49" t="s">
        <v>215</v>
      </c>
      <c r="J65" s="49">
        <v>10.224</v>
      </c>
    </row>
    <row r="66" spans="1:10" x14ac:dyDescent="0.35">
      <c r="A66" s="49" t="s">
        <v>8</v>
      </c>
      <c r="B66" s="49" t="s">
        <v>198</v>
      </c>
      <c r="C66" s="49" t="s">
        <v>217</v>
      </c>
      <c r="D66" s="49" t="s">
        <v>218</v>
      </c>
      <c r="E66" s="49">
        <v>523127</v>
      </c>
      <c r="F66" s="49" t="s">
        <v>106</v>
      </c>
      <c r="G66" s="49" t="s">
        <v>8</v>
      </c>
      <c r="H66" s="49" t="s">
        <v>217</v>
      </c>
      <c r="I66" s="49" t="s">
        <v>218</v>
      </c>
      <c r="J66" s="49">
        <v>21.19</v>
      </c>
    </row>
    <row r="67" spans="1:10" x14ac:dyDescent="0.35">
      <c r="A67" s="49" t="s">
        <v>8</v>
      </c>
      <c r="B67" s="49" t="s">
        <v>207</v>
      </c>
      <c r="C67" s="49" t="s">
        <v>219</v>
      </c>
      <c r="D67" s="49" t="s">
        <v>220</v>
      </c>
      <c r="E67" s="49">
        <v>521719</v>
      </c>
      <c r="F67" s="49" t="s">
        <v>221</v>
      </c>
      <c r="G67" s="49" t="s">
        <v>8</v>
      </c>
      <c r="H67" s="49" t="s">
        <v>219</v>
      </c>
      <c r="I67" s="49" t="s">
        <v>220</v>
      </c>
      <c r="J67" s="49">
        <v>19.454000000000001</v>
      </c>
    </row>
    <row r="68" spans="1:10" x14ac:dyDescent="0.35">
      <c r="A68" s="49" t="s">
        <v>8</v>
      </c>
      <c r="B68" s="49" t="s">
        <v>207</v>
      </c>
      <c r="C68" s="49" t="s">
        <v>222</v>
      </c>
      <c r="D68" s="49">
        <v>0</v>
      </c>
      <c r="E68" s="49">
        <v>521386</v>
      </c>
      <c r="F68" s="49" t="s">
        <v>142</v>
      </c>
      <c r="G68" s="49" t="s">
        <v>8</v>
      </c>
      <c r="H68" s="49" t="s">
        <v>222</v>
      </c>
      <c r="I68" s="49">
        <v>0</v>
      </c>
      <c r="J68" s="49">
        <v>47.63</v>
      </c>
    </row>
    <row r="69" spans="1:10" x14ac:dyDescent="0.35">
      <c r="A69" s="49" t="s">
        <v>8</v>
      </c>
      <c r="B69" s="49" t="s">
        <v>203</v>
      </c>
      <c r="C69" s="49" t="s">
        <v>223</v>
      </c>
      <c r="D69" s="49" t="s">
        <v>224</v>
      </c>
      <c r="E69" s="49">
        <v>521390</v>
      </c>
      <c r="F69" s="49" t="s">
        <v>225</v>
      </c>
      <c r="G69" s="49" t="s">
        <v>8</v>
      </c>
      <c r="H69" s="49" t="s">
        <v>223</v>
      </c>
      <c r="I69" s="49" t="s">
        <v>224</v>
      </c>
      <c r="J69" s="49">
        <v>301.29200000000003</v>
      </c>
    </row>
    <row r="70" spans="1:10" x14ac:dyDescent="0.35">
      <c r="A70" s="49" t="s">
        <v>8</v>
      </c>
      <c r="B70" s="49" t="s">
        <v>226</v>
      </c>
      <c r="C70" s="49" t="s">
        <v>227</v>
      </c>
      <c r="D70" s="49" t="s">
        <v>228</v>
      </c>
      <c r="E70" s="49">
        <v>521379</v>
      </c>
      <c r="F70" s="49" t="s">
        <v>229</v>
      </c>
      <c r="G70" s="49" t="s">
        <v>8</v>
      </c>
      <c r="H70" s="49" t="s">
        <v>227</v>
      </c>
      <c r="I70" s="49" t="s">
        <v>228</v>
      </c>
      <c r="J70" s="49">
        <v>10.097999999999999</v>
      </c>
    </row>
    <row r="71" spans="1:10" x14ac:dyDescent="0.35">
      <c r="A71" s="49" t="s">
        <v>8</v>
      </c>
      <c r="B71" s="49" t="s">
        <v>207</v>
      </c>
      <c r="C71" s="49" t="s">
        <v>230</v>
      </c>
      <c r="D71" s="49">
        <v>0</v>
      </c>
      <c r="E71" s="49">
        <v>521298</v>
      </c>
      <c r="F71" s="49" t="s">
        <v>142</v>
      </c>
      <c r="G71" s="49" t="s">
        <v>8</v>
      </c>
      <c r="H71" s="49" t="s">
        <v>230</v>
      </c>
      <c r="I71" s="49">
        <v>0</v>
      </c>
      <c r="J71" s="49">
        <v>21.3</v>
      </c>
    </row>
    <row r="72" spans="1:10" x14ac:dyDescent="0.35">
      <c r="A72" s="49" t="s">
        <v>8</v>
      </c>
      <c r="B72" s="49" t="s">
        <v>198</v>
      </c>
      <c r="C72" s="49" t="s">
        <v>231</v>
      </c>
      <c r="D72" s="49" t="s">
        <v>232</v>
      </c>
      <c r="E72" s="49">
        <v>521223</v>
      </c>
      <c r="F72" s="49" t="s">
        <v>233</v>
      </c>
      <c r="G72" s="49" t="s">
        <v>8</v>
      </c>
      <c r="H72" s="49" t="s">
        <v>231</v>
      </c>
      <c r="I72" s="49" t="s">
        <v>232</v>
      </c>
      <c r="J72" s="49">
        <v>29.026</v>
      </c>
    </row>
    <row r="73" spans="1:10" x14ac:dyDescent="0.35">
      <c r="A73" s="49" t="s">
        <v>8</v>
      </c>
      <c r="B73" s="49" t="s">
        <v>226</v>
      </c>
      <c r="C73" s="49" t="s">
        <v>234</v>
      </c>
      <c r="D73" s="49" t="s">
        <v>235</v>
      </c>
      <c r="E73" s="49">
        <v>521310</v>
      </c>
      <c r="F73" s="49" t="s">
        <v>229</v>
      </c>
      <c r="G73" s="49" t="s">
        <v>8</v>
      </c>
      <c r="H73" s="49" t="s">
        <v>234</v>
      </c>
      <c r="I73" s="49" t="s">
        <v>235</v>
      </c>
      <c r="J73" s="49">
        <v>10.332000000000001</v>
      </c>
    </row>
    <row r="74" spans="1:10" x14ac:dyDescent="0.35">
      <c r="A74" s="49" t="s">
        <v>8</v>
      </c>
      <c r="B74" s="49" t="s">
        <v>203</v>
      </c>
      <c r="C74" s="49" t="s">
        <v>236</v>
      </c>
      <c r="D74" s="49" t="s">
        <v>237</v>
      </c>
      <c r="E74" s="49">
        <v>521196</v>
      </c>
      <c r="F74" s="49" t="s">
        <v>213</v>
      </c>
      <c r="G74" s="49" t="s">
        <v>8</v>
      </c>
      <c r="H74" s="49" t="s">
        <v>236</v>
      </c>
      <c r="I74" s="49" t="s">
        <v>237</v>
      </c>
      <c r="J74" s="49">
        <v>16.928000000000001</v>
      </c>
    </row>
    <row r="75" spans="1:10" x14ac:dyDescent="0.35">
      <c r="A75" s="49" t="s">
        <v>8</v>
      </c>
      <c r="B75" s="49" t="s">
        <v>226</v>
      </c>
      <c r="C75" s="49" t="s">
        <v>238</v>
      </c>
      <c r="D75" s="49" t="s">
        <v>239</v>
      </c>
      <c r="E75" s="49">
        <v>521141</v>
      </c>
      <c r="F75" s="49" t="s">
        <v>240</v>
      </c>
      <c r="G75" s="49" t="s">
        <v>8</v>
      </c>
      <c r="H75" s="49" t="s">
        <v>238</v>
      </c>
      <c r="I75" s="49" t="s">
        <v>239</v>
      </c>
      <c r="J75" s="49">
        <v>15.693999999999999</v>
      </c>
    </row>
    <row r="76" spans="1:10" x14ac:dyDescent="0.35">
      <c r="A76" s="49" t="s">
        <v>8</v>
      </c>
      <c r="B76" s="49" t="s">
        <v>207</v>
      </c>
      <c r="C76" s="49" t="s">
        <v>241</v>
      </c>
      <c r="D76" s="49" t="s">
        <v>242</v>
      </c>
      <c r="E76" s="49">
        <v>521129</v>
      </c>
      <c r="F76" s="49" t="s">
        <v>243</v>
      </c>
      <c r="G76" s="49" t="s">
        <v>8</v>
      </c>
      <c r="H76" s="49" t="s">
        <v>241</v>
      </c>
      <c r="I76" s="49" t="s">
        <v>242</v>
      </c>
      <c r="J76" s="49">
        <v>216.19</v>
      </c>
    </row>
    <row r="77" spans="1:10" x14ac:dyDescent="0.35">
      <c r="A77" s="49" t="s">
        <v>8</v>
      </c>
      <c r="B77" s="49" t="s">
        <v>207</v>
      </c>
      <c r="C77" s="49" t="s">
        <v>244</v>
      </c>
      <c r="D77" s="49" t="s">
        <v>245</v>
      </c>
      <c r="E77" s="49">
        <v>521045</v>
      </c>
      <c r="F77" s="49" t="s">
        <v>221</v>
      </c>
      <c r="G77" s="49" t="s">
        <v>8</v>
      </c>
      <c r="H77" s="49" t="s">
        <v>244</v>
      </c>
      <c r="I77" s="49" t="s">
        <v>245</v>
      </c>
      <c r="J77" s="49">
        <v>57.975999999999999</v>
      </c>
    </row>
    <row r="78" spans="1:10" x14ac:dyDescent="0.35">
      <c r="A78" s="49" t="s">
        <v>8</v>
      </c>
      <c r="B78" s="49" t="s">
        <v>203</v>
      </c>
      <c r="C78" s="49" t="s">
        <v>246</v>
      </c>
      <c r="D78" s="49" t="s">
        <v>247</v>
      </c>
      <c r="E78" s="49">
        <v>520973</v>
      </c>
      <c r="F78" s="49" t="s">
        <v>248</v>
      </c>
      <c r="G78" s="49" t="s">
        <v>8</v>
      </c>
      <c r="H78" s="49" t="s">
        <v>249</v>
      </c>
      <c r="I78" s="49" t="s">
        <v>250</v>
      </c>
      <c r="J78" s="49">
        <v>98.608000000000004</v>
      </c>
    </row>
    <row r="79" spans="1:10" x14ac:dyDescent="0.35">
      <c r="A79" s="49" t="s">
        <v>8</v>
      </c>
      <c r="B79" s="49" t="s">
        <v>207</v>
      </c>
      <c r="C79" s="49" t="s">
        <v>251</v>
      </c>
      <c r="D79" s="49">
        <v>2</v>
      </c>
      <c r="E79" s="49">
        <v>520917</v>
      </c>
      <c r="F79" s="49" t="s">
        <v>252</v>
      </c>
      <c r="G79" s="49" t="s">
        <v>8</v>
      </c>
      <c r="H79" s="49" t="s">
        <v>251</v>
      </c>
      <c r="I79" s="49">
        <v>2</v>
      </c>
      <c r="J79" s="49">
        <v>14.98</v>
      </c>
    </row>
    <row r="80" spans="1:10" x14ac:dyDescent="0.35">
      <c r="A80" s="49" t="s">
        <v>8</v>
      </c>
      <c r="B80" s="49" t="s">
        <v>207</v>
      </c>
      <c r="C80" s="49" t="s">
        <v>253</v>
      </c>
      <c r="D80" s="49" t="s">
        <v>254</v>
      </c>
      <c r="E80" s="49">
        <v>520909</v>
      </c>
      <c r="F80" s="49" t="s">
        <v>255</v>
      </c>
      <c r="G80" s="49" t="s">
        <v>8</v>
      </c>
      <c r="H80" s="49" t="s">
        <v>253</v>
      </c>
      <c r="I80" s="49" t="s">
        <v>254</v>
      </c>
      <c r="J80" s="49">
        <v>39.951999999999998</v>
      </c>
    </row>
    <row r="81" spans="1:10" x14ac:dyDescent="0.35">
      <c r="A81" s="49" t="s">
        <v>8</v>
      </c>
      <c r="B81" s="49" t="s">
        <v>207</v>
      </c>
      <c r="C81" s="49" t="s">
        <v>256</v>
      </c>
      <c r="D81" s="49" t="s">
        <v>257</v>
      </c>
      <c r="E81" s="49">
        <v>521162</v>
      </c>
      <c r="F81" s="49" t="s">
        <v>258</v>
      </c>
      <c r="G81" s="49" t="s">
        <v>8</v>
      </c>
      <c r="H81" s="49" t="s">
        <v>256</v>
      </c>
      <c r="I81" s="49" t="s">
        <v>257</v>
      </c>
      <c r="J81" s="49">
        <v>55.814</v>
      </c>
    </row>
    <row r="82" spans="1:10" x14ac:dyDescent="0.35">
      <c r="A82" s="49" t="s">
        <v>8</v>
      </c>
      <c r="B82" s="49" t="s">
        <v>207</v>
      </c>
      <c r="C82" s="49" t="s">
        <v>259</v>
      </c>
      <c r="D82" s="49" t="s">
        <v>192</v>
      </c>
      <c r="E82" s="49">
        <v>520891</v>
      </c>
      <c r="F82" s="49" t="s">
        <v>260</v>
      </c>
      <c r="G82" s="49" t="s">
        <v>8</v>
      </c>
      <c r="H82" s="49" t="s">
        <v>259</v>
      </c>
      <c r="I82" s="49" t="s">
        <v>192</v>
      </c>
      <c r="J82" s="49">
        <v>14.126000000000001</v>
      </c>
    </row>
    <row r="83" spans="1:10" x14ac:dyDescent="0.35">
      <c r="A83" s="49" t="s">
        <v>8</v>
      </c>
      <c r="B83" s="49" t="s">
        <v>203</v>
      </c>
      <c r="C83" s="49" t="s">
        <v>261</v>
      </c>
      <c r="D83" s="49">
        <v>0</v>
      </c>
      <c r="E83" s="49">
        <v>520742</v>
      </c>
      <c r="F83" s="49" t="s">
        <v>121</v>
      </c>
      <c r="G83" s="49" t="s">
        <v>8</v>
      </c>
      <c r="H83" s="49" t="s">
        <v>261</v>
      </c>
      <c r="I83" s="49">
        <v>0</v>
      </c>
      <c r="J83" s="49">
        <v>5375.24</v>
      </c>
    </row>
    <row r="84" spans="1:10" x14ac:dyDescent="0.35">
      <c r="A84" s="49" t="s">
        <v>8</v>
      </c>
      <c r="B84" s="49" t="s">
        <v>203</v>
      </c>
      <c r="C84" s="49" t="s">
        <v>262</v>
      </c>
      <c r="D84" s="49" t="s">
        <v>263</v>
      </c>
      <c r="E84" s="49">
        <v>520702</v>
      </c>
      <c r="F84" s="49" t="s">
        <v>248</v>
      </c>
      <c r="G84" s="49" t="s">
        <v>8</v>
      </c>
      <c r="H84" s="49" t="s">
        <v>262</v>
      </c>
      <c r="I84" s="49" t="s">
        <v>263</v>
      </c>
      <c r="J84" s="49">
        <v>31.957999999999998</v>
      </c>
    </row>
    <row r="85" spans="1:10" x14ac:dyDescent="0.35">
      <c r="A85" s="49" t="s">
        <v>8</v>
      </c>
      <c r="B85" s="49" t="s">
        <v>264</v>
      </c>
      <c r="C85" s="49" t="s">
        <v>265</v>
      </c>
      <c r="D85" s="49" t="s">
        <v>266</v>
      </c>
      <c r="E85" s="49">
        <v>520704</v>
      </c>
      <c r="F85" s="49" t="s">
        <v>267</v>
      </c>
      <c r="G85" s="49" t="s">
        <v>8</v>
      </c>
      <c r="H85" s="49" t="s">
        <v>265</v>
      </c>
      <c r="I85" s="49" t="s">
        <v>266</v>
      </c>
      <c r="J85" s="49">
        <v>160.25000000000003</v>
      </c>
    </row>
    <row r="86" spans="1:10" x14ac:dyDescent="0.35">
      <c r="A86" s="49" t="s">
        <v>8</v>
      </c>
      <c r="B86" s="49" t="s">
        <v>207</v>
      </c>
      <c r="C86" s="49">
        <v>0</v>
      </c>
      <c r="D86" s="49" t="s">
        <v>268</v>
      </c>
      <c r="E86" s="49">
        <v>520634</v>
      </c>
      <c r="F86" s="49" t="s">
        <v>269</v>
      </c>
      <c r="G86" s="49" t="s">
        <v>8</v>
      </c>
      <c r="H86" s="49">
        <v>0</v>
      </c>
      <c r="I86" s="49" t="s">
        <v>268</v>
      </c>
      <c r="J86" s="49">
        <v>15.87</v>
      </c>
    </row>
    <row r="87" spans="1:10" x14ac:dyDescent="0.35">
      <c r="A87" s="49" t="s">
        <v>8</v>
      </c>
      <c r="B87" s="49" t="s">
        <v>207</v>
      </c>
      <c r="C87" s="49" t="s">
        <v>270</v>
      </c>
      <c r="D87" s="49" t="s">
        <v>271</v>
      </c>
      <c r="E87" s="49">
        <v>520572</v>
      </c>
      <c r="F87" s="49" t="s">
        <v>216</v>
      </c>
      <c r="G87" s="49" t="s">
        <v>8</v>
      </c>
      <c r="H87" s="49" t="s">
        <v>270</v>
      </c>
      <c r="I87" s="49" t="s">
        <v>271</v>
      </c>
      <c r="J87" s="49">
        <v>18.628</v>
      </c>
    </row>
    <row r="88" spans="1:10" x14ac:dyDescent="0.35">
      <c r="A88" s="49" t="s">
        <v>8</v>
      </c>
      <c r="B88" s="49" t="s">
        <v>203</v>
      </c>
      <c r="C88" s="49" t="s">
        <v>272</v>
      </c>
      <c r="D88" s="49" t="s">
        <v>273</v>
      </c>
      <c r="E88" s="49">
        <v>520566</v>
      </c>
      <c r="F88" s="49" t="s">
        <v>274</v>
      </c>
      <c r="G88" s="49" t="s">
        <v>8</v>
      </c>
      <c r="H88" s="49" t="s">
        <v>272</v>
      </c>
      <c r="I88" s="49" t="s">
        <v>273</v>
      </c>
      <c r="J88" s="49">
        <v>367.25800000000004</v>
      </c>
    </row>
    <row r="89" spans="1:10" x14ac:dyDescent="0.35">
      <c r="A89" s="49" t="s">
        <v>8</v>
      </c>
      <c r="B89" s="49" t="s">
        <v>264</v>
      </c>
      <c r="C89" s="49" t="s">
        <v>275</v>
      </c>
      <c r="D89" s="49">
        <v>0</v>
      </c>
      <c r="E89" s="49">
        <v>520524</v>
      </c>
      <c r="F89" s="49" t="s">
        <v>276</v>
      </c>
      <c r="G89" s="49" t="s">
        <v>8</v>
      </c>
      <c r="H89" s="49" t="s">
        <v>275</v>
      </c>
      <c r="I89" s="49">
        <v>0</v>
      </c>
      <c r="J89" s="49">
        <v>23.4</v>
      </c>
    </row>
    <row r="90" spans="1:10" x14ac:dyDescent="0.35">
      <c r="A90" s="49" t="s">
        <v>8</v>
      </c>
      <c r="B90" s="49" t="s">
        <v>203</v>
      </c>
      <c r="C90" s="49" t="s">
        <v>277</v>
      </c>
      <c r="D90" s="49" t="s">
        <v>278</v>
      </c>
      <c r="E90" s="49">
        <v>520532</v>
      </c>
      <c r="F90" s="49" t="s">
        <v>279</v>
      </c>
      <c r="G90" s="49" t="s">
        <v>8</v>
      </c>
      <c r="H90" s="49" t="s">
        <v>277</v>
      </c>
      <c r="I90" s="49" t="s">
        <v>278</v>
      </c>
      <c r="J90" s="49">
        <v>434.19799999999998</v>
      </c>
    </row>
    <row r="91" spans="1:10" x14ac:dyDescent="0.35">
      <c r="A91" s="49" t="s">
        <v>8</v>
      </c>
      <c r="B91" s="49" t="s">
        <v>207</v>
      </c>
      <c r="C91" s="49" t="s">
        <v>280</v>
      </c>
      <c r="D91" s="49" t="s">
        <v>281</v>
      </c>
      <c r="E91" s="49">
        <v>520436</v>
      </c>
      <c r="F91" s="49" t="s">
        <v>252</v>
      </c>
      <c r="G91" s="49" t="s">
        <v>8</v>
      </c>
      <c r="H91" s="49" t="s">
        <v>280</v>
      </c>
      <c r="I91" s="49" t="s">
        <v>281</v>
      </c>
      <c r="J91" s="49">
        <v>100.12</v>
      </c>
    </row>
    <row r="92" spans="1:10" x14ac:dyDescent="0.35">
      <c r="A92" s="49" t="s">
        <v>8</v>
      </c>
      <c r="B92" s="49" t="s">
        <v>264</v>
      </c>
      <c r="C92" s="49" t="s">
        <v>282</v>
      </c>
      <c r="D92" s="49">
        <v>0</v>
      </c>
      <c r="E92" s="49">
        <v>520380</v>
      </c>
      <c r="F92" s="49" t="s">
        <v>243</v>
      </c>
      <c r="G92" s="49" t="s">
        <v>8</v>
      </c>
      <c r="H92" s="49" t="s">
        <v>282</v>
      </c>
      <c r="I92" s="49">
        <v>0</v>
      </c>
      <c r="J92" s="49">
        <v>532.57000000000005</v>
      </c>
    </row>
    <row r="93" spans="1:10" x14ac:dyDescent="0.35">
      <c r="A93" s="49" t="s">
        <v>8</v>
      </c>
      <c r="B93" s="49" t="s">
        <v>203</v>
      </c>
      <c r="C93" s="49">
        <v>4</v>
      </c>
      <c r="D93" s="49">
        <v>0</v>
      </c>
      <c r="E93" s="49">
        <v>520365</v>
      </c>
      <c r="F93" s="49" t="s">
        <v>121</v>
      </c>
      <c r="G93" s="49" t="s">
        <v>8</v>
      </c>
      <c r="H93" s="49">
        <v>4</v>
      </c>
      <c r="I93" s="49">
        <v>0</v>
      </c>
      <c r="J93" s="49">
        <v>4</v>
      </c>
    </row>
    <row r="94" spans="1:10" x14ac:dyDescent="0.35">
      <c r="A94" s="49" t="s">
        <v>8</v>
      </c>
      <c r="B94" s="49" t="s">
        <v>207</v>
      </c>
      <c r="C94" s="49">
        <v>107</v>
      </c>
      <c r="D94" s="49" t="s">
        <v>283</v>
      </c>
      <c r="E94" s="49">
        <v>520203</v>
      </c>
      <c r="F94" s="49" t="s">
        <v>82</v>
      </c>
      <c r="G94" s="49" t="s">
        <v>8</v>
      </c>
      <c r="H94" s="49">
        <v>107</v>
      </c>
      <c r="I94" s="49" t="s">
        <v>283</v>
      </c>
      <c r="J94" s="49">
        <v>116.452</v>
      </c>
    </row>
    <row r="95" spans="1:10" x14ac:dyDescent="0.35">
      <c r="A95" s="49" t="s">
        <v>8</v>
      </c>
      <c r="B95" s="49" t="s">
        <v>203</v>
      </c>
      <c r="C95" s="49" t="s">
        <v>284</v>
      </c>
      <c r="D95" s="49">
        <v>0</v>
      </c>
      <c r="E95" s="49">
        <v>520185</v>
      </c>
      <c r="F95" s="49" t="s">
        <v>279</v>
      </c>
      <c r="G95" s="49" t="s">
        <v>8</v>
      </c>
      <c r="H95" s="49" t="s">
        <v>284</v>
      </c>
      <c r="I95" s="49">
        <v>0</v>
      </c>
      <c r="J95" s="49">
        <v>10.15</v>
      </c>
    </row>
    <row r="96" spans="1:10" x14ac:dyDescent="0.35">
      <c r="A96" s="49" t="s">
        <v>8</v>
      </c>
      <c r="B96" s="49" t="s">
        <v>226</v>
      </c>
      <c r="C96" s="49" t="s">
        <v>285</v>
      </c>
      <c r="D96" s="49" t="s">
        <v>286</v>
      </c>
      <c r="E96" s="49">
        <v>520173</v>
      </c>
      <c r="F96" s="49" t="s">
        <v>287</v>
      </c>
      <c r="G96" s="49" t="s">
        <v>8</v>
      </c>
      <c r="H96" s="49" t="s">
        <v>285</v>
      </c>
      <c r="I96" s="49" t="s">
        <v>286</v>
      </c>
      <c r="J96" s="49">
        <v>109.452</v>
      </c>
    </row>
    <row r="97" spans="1:10" x14ac:dyDescent="0.35">
      <c r="A97" s="49" t="s">
        <v>8</v>
      </c>
      <c r="B97" s="49" t="s">
        <v>203</v>
      </c>
      <c r="C97" s="49" t="s">
        <v>288</v>
      </c>
      <c r="D97" s="49">
        <v>0</v>
      </c>
      <c r="E97" s="49">
        <v>520064</v>
      </c>
      <c r="F97" s="49" t="s">
        <v>289</v>
      </c>
      <c r="G97" s="49" t="s">
        <v>8</v>
      </c>
      <c r="H97" s="49" t="s">
        <v>288</v>
      </c>
      <c r="I97" s="49">
        <v>0</v>
      </c>
      <c r="J97" s="49">
        <v>27.69</v>
      </c>
    </row>
    <row r="98" spans="1:10" x14ac:dyDescent="0.35">
      <c r="A98" s="49" t="s">
        <v>8</v>
      </c>
      <c r="B98" s="49" t="s">
        <v>207</v>
      </c>
      <c r="C98" s="49" t="s">
        <v>290</v>
      </c>
      <c r="D98" s="49" t="s">
        <v>291</v>
      </c>
      <c r="E98" s="49">
        <v>520049</v>
      </c>
      <c r="F98" s="49" t="s">
        <v>292</v>
      </c>
      <c r="G98" s="49" t="s">
        <v>8</v>
      </c>
      <c r="H98" s="49" t="s">
        <v>290</v>
      </c>
      <c r="I98" s="49" t="s">
        <v>291</v>
      </c>
      <c r="J98" s="49">
        <v>17.25</v>
      </c>
    </row>
    <row r="99" spans="1:10" x14ac:dyDescent="0.35">
      <c r="A99" s="49" t="s">
        <v>8</v>
      </c>
      <c r="B99" s="49" t="s">
        <v>264</v>
      </c>
      <c r="C99" s="49">
        <v>77</v>
      </c>
      <c r="D99" s="49">
        <v>0</v>
      </c>
      <c r="E99" s="49">
        <v>520035</v>
      </c>
      <c r="F99" s="49" t="s">
        <v>121</v>
      </c>
      <c r="G99" s="49" t="s">
        <v>8</v>
      </c>
      <c r="H99" s="49">
        <v>77</v>
      </c>
      <c r="I99" s="49">
        <v>0</v>
      </c>
      <c r="J99" s="49">
        <v>77</v>
      </c>
    </row>
    <row r="100" spans="1:10" x14ac:dyDescent="0.35">
      <c r="A100" s="49" t="s">
        <v>8</v>
      </c>
      <c r="B100" s="49" t="s">
        <v>203</v>
      </c>
      <c r="C100" s="49" t="s">
        <v>246</v>
      </c>
      <c r="D100" s="49" t="s">
        <v>247</v>
      </c>
      <c r="E100" s="49">
        <v>520973</v>
      </c>
      <c r="F100" s="49" t="s">
        <v>248</v>
      </c>
      <c r="G100" s="49" t="s">
        <v>9</v>
      </c>
      <c r="H100" s="49" t="s">
        <v>293</v>
      </c>
      <c r="I100" s="49" t="s">
        <v>294</v>
      </c>
      <c r="J100" s="49">
        <v>3.6659999999999999</v>
      </c>
    </row>
    <row r="101" spans="1:10" x14ac:dyDescent="0.35">
      <c r="A101" s="49" t="s">
        <v>8</v>
      </c>
      <c r="B101" s="49" t="s">
        <v>198</v>
      </c>
      <c r="C101" s="49" t="s">
        <v>199</v>
      </c>
      <c r="D101" s="49" t="s">
        <v>200</v>
      </c>
      <c r="E101" s="49">
        <v>520041</v>
      </c>
      <c r="F101" s="49" t="s">
        <v>63</v>
      </c>
      <c r="G101" s="49" t="s">
        <v>8</v>
      </c>
      <c r="H101" s="49" t="s">
        <v>308</v>
      </c>
      <c r="I101" s="49" t="s">
        <v>309</v>
      </c>
      <c r="J101" s="49">
        <v>37.593999999999994</v>
      </c>
    </row>
    <row r="102" spans="1:10" x14ac:dyDescent="0.35">
      <c r="A102" s="49" t="s">
        <v>9</v>
      </c>
      <c r="B102" s="49" t="s">
        <v>295</v>
      </c>
      <c r="C102" s="49" t="s">
        <v>296</v>
      </c>
      <c r="D102" s="49" t="s">
        <v>297</v>
      </c>
      <c r="E102" s="49">
        <v>520514</v>
      </c>
      <c r="F102" s="49" t="s">
        <v>298</v>
      </c>
      <c r="G102" s="49" t="s">
        <v>8</v>
      </c>
      <c r="H102" s="49" t="s">
        <v>299</v>
      </c>
      <c r="I102" s="49" t="s">
        <v>300</v>
      </c>
      <c r="J102" s="49">
        <v>392.60399999999998</v>
      </c>
    </row>
    <row r="103" spans="1:10" x14ac:dyDescent="0.35">
      <c r="A103" s="49" t="s">
        <v>9</v>
      </c>
      <c r="B103" s="49" t="s">
        <v>301</v>
      </c>
      <c r="C103" s="49" t="s">
        <v>302</v>
      </c>
      <c r="D103" s="49" t="s">
        <v>303</v>
      </c>
      <c r="E103" s="49">
        <v>522959</v>
      </c>
      <c r="F103" s="49" t="s">
        <v>63</v>
      </c>
      <c r="G103" s="49" t="s">
        <v>9</v>
      </c>
      <c r="H103" s="49" t="s">
        <v>302</v>
      </c>
      <c r="I103" s="49" t="s">
        <v>303</v>
      </c>
      <c r="J103" s="49">
        <v>20.360000000000003</v>
      </c>
    </row>
    <row r="104" spans="1:10" x14ac:dyDescent="0.35">
      <c r="A104" s="49" t="s">
        <v>9</v>
      </c>
      <c r="B104" s="49" t="s">
        <v>301</v>
      </c>
      <c r="C104" s="49" t="s">
        <v>306</v>
      </c>
      <c r="D104" s="49">
        <v>0</v>
      </c>
      <c r="E104" s="49">
        <v>522328</v>
      </c>
      <c r="F104" s="49" t="s">
        <v>307</v>
      </c>
      <c r="G104" s="49" t="s">
        <v>9</v>
      </c>
      <c r="H104" s="49" t="s">
        <v>306</v>
      </c>
      <c r="I104" s="49">
        <v>0</v>
      </c>
      <c r="J104" s="49">
        <v>22.44</v>
      </c>
    </row>
    <row r="105" spans="1:10" x14ac:dyDescent="0.35">
      <c r="A105" s="49" t="s">
        <v>9</v>
      </c>
      <c r="B105" s="49" t="s">
        <v>301</v>
      </c>
      <c r="C105" s="49" t="s">
        <v>310</v>
      </c>
      <c r="D105" s="49" t="s">
        <v>311</v>
      </c>
      <c r="E105" s="49">
        <v>521797</v>
      </c>
      <c r="F105" s="49" t="s">
        <v>312</v>
      </c>
      <c r="G105" s="49" t="s">
        <v>9</v>
      </c>
      <c r="H105" s="49" t="s">
        <v>310</v>
      </c>
      <c r="I105" s="49" t="s">
        <v>311</v>
      </c>
      <c r="J105" s="49">
        <v>14.044</v>
      </c>
    </row>
    <row r="106" spans="1:10" x14ac:dyDescent="0.35">
      <c r="A106" s="49" t="s">
        <v>9</v>
      </c>
      <c r="B106" s="49" t="s">
        <v>301</v>
      </c>
      <c r="C106" s="49" t="s">
        <v>313</v>
      </c>
      <c r="D106" s="49" t="s">
        <v>314</v>
      </c>
      <c r="E106" s="49">
        <v>522925</v>
      </c>
      <c r="F106" s="49" t="s">
        <v>63</v>
      </c>
      <c r="G106" s="49" t="s">
        <v>9</v>
      </c>
      <c r="H106" s="49" t="s">
        <v>313</v>
      </c>
      <c r="I106" s="49" t="s">
        <v>314</v>
      </c>
      <c r="J106" s="49">
        <v>21.678000000000001</v>
      </c>
    </row>
    <row r="107" spans="1:10" x14ac:dyDescent="0.35">
      <c r="A107" s="49" t="s">
        <v>9</v>
      </c>
      <c r="B107" s="49" t="s">
        <v>295</v>
      </c>
      <c r="C107" s="49">
        <v>0</v>
      </c>
      <c r="D107" s="49" t="s">
        <v>315</v>
      </c>
      <c r="E107" s="49">
        <v>521715</v>
      </c>
      <c r="F107" s="49" t="s">
        <v>316</v>
      </c>
      <c r="G107" s="49" t="s">
        <v>9</v>
      </c>
      <c r="H107" s="49">
        <v>0</v>
      </c>
      <c r="I107" s="49" t="s">
        <v>315</v>
      </c>
      <c r="J107" s="49">
        <v>19.818000000000001</v>
      </c>
    </row>
    <row r="108" spans="1:10" x14ac:dyDescent="0.35">
      <c r="A108" s="49" t="s">
        <v>9</v>
      </c>
      <c r="B108" s="49" t="s">
        <v>295</v>
      </c>
      <c r="C108" s="49" t="s">
        <v>214</v>
      </c>
      <c r="D108" s="49" t="s">
        <v>317</v>
      </c>
      <c r="E108" s="49">
        <v>522232</v>
      </c>
      <c r="F108" s="49" t="s">
        <v>318</v>
      </c>
      <c r="G108" s="49" t="s">
        <v>9</v>
      </c>
      <c r="H108" s="49" t="s">
        <v>214</v>
      </c>
      <c r="I108" s="49" t="s">
        <v>317</v>
      </c>
      <c r="J108" s="49">
        <v>12.767999999999999</v>
      </c>
    </row>
    <row r="109" spans="1:10" x14ac:dyDescent="0.35">
      <c r="A109" s="49" t="s">
        <v>9</v>
      </c>
      <c r="B109" s="49" t="s">
        <v>295</v>
      </c>
      <c r="C109" s="49" t="s">
        <v>319</v>
      </c>
      <c r="D109" s="49" t="s">
        <v>320</v>
      </c>
      <c r="E109" s="49">
        <v>521639</v>
      </c>
      <c r="F109" s="49" t="s">
        <v>321</v>
      </c>
      <c r="G109" s="49" t="s">
        <v>9</v>
      </c>
      <c r="H109" s="49" t="s">
        <v>319</v>
      </c>
      <c r="I109" s="49" t="s">
        <v>320</v>
      </c>
      <c r="J109" s="49">
        <v>14.827999999999999</v>
      </c>
    </row>
    <row r="110" spans="1:10" x14ac:dyDescent="0.35">
      <c r="A110" s="49" t="s">
        <v>9</v>
      </c>
      <c r="B110" s="49" t="s">
        <v>301</v>
      </c>
      <c r="C110" s="49" t="s">
        <v>322</v>
      </c>
      <c r="D110" s="49">
        <v>0</v>
      </c>
      <c r="E110" s="49">
        <v>521603</v>
      </c>
      <c r="F110" s="49" t="s">
        <v>312</v>
      </c>
      <c r="G110" s="49" t="s">
        <v>9</v>
      </c>
      <c r="H110" s="49" t="s">
        <v>322</v>
      </c>
      <c r="I110" s="49">
        <v>0</v>
      </c>
      <c r="J110" s="49">
        <v>14.45</v>
      </c>
    </row>
    <row r="111" spans="1:10" x14ac:dyDescent="0.35">
      <c r="A111" s="49" t="s">
        <v>9</v>
      </c>
      <c r="B111" s="49" t="s">
        <v>295</v>
      </c>
      <c r="C111" s="49" t="s">
        <v>323</v>
      </c>
      <c r="D111" s="49" t="s">
        <v>324</v>
      </c>
      <c r="E111" s="49">
        <v>521714</v>
      </c>
      <c r="F111" s="49" t="s">
        <v>316</v>
      </c>
      <c r="G111" s="49" t="s">
        <v>9</v>
      </c>
      <c r="H111" s="49" t="s">
        <v>323</v>
      </c>
      <c r="I111" s="49" t="s">
        <v>324</v>
      </c>
      <c r="J111" s="49">
        <v>10.257999999999999</v>
      </c>
    </row>
    <row r="112" spans="1:10" x14ac:dyDescent="0.35">
      <c r="A112" s="49" t="s">
        <v>9</v>
      </c>
      <c r="B112" s="49" t="s">
        <v>295</v>
      </c>
      <c r="C112" s="49" t="s">
        <v>325</v>
      </c>
      <c r="D112" s="49" t="s">
        <v>326</v>
      </c>
      <c r="E112" s="49">
        <v>521640</v>
      </c>
      <c r="F112" s="49" t="s">
        <v>316</v>
      </c>
      <c r="G112" s="49" t="s">
        <v>9</v>
      </c>
      <c r="H112" s="49" t="s">
        <v>325</v>
      </c>
      <c r="I112" s="49" t="s">
        <v>326</v>
      </c>
      <c r="J112" s="49">
        <v>34.543999999999997</v>
      </c>
    </row>
    <row r="113" spans="1:10" x14ac:dyDescent="0.35">
      <c r="A113" s="49" t="s">
        <v>9</v>
      </c>
      <c r="B113" s="49" t="s">
        <v>301</v>
      </c>
      <c r="C113" s="49" t="s">
        <v>327</v>
      </c>
      <c r="D113" s="49">
        <v>0</v>
      </c>
      <c r="E113" s="49">
        <v>521597</v>
      </c>
      <c r="F113" s="49" t="s">
        <v>328</v>
      </c>
      <c r="G113" s="49" t="s">
        <v>9</v>
      </c>
      <c r="H113" s="49" t="s">
        <v>327</v>
      </c>
      <c r="I113" s="49">
        <v>0</v>
      </c>
      <c r="J113" s="49">
        <v>20.89</v>
      </c>
    </row>
    <row r="114" spans="1:10" x14ac:dyDescent="0.35">
      <c r="A114" s="49" t="s">
        <v>9</v>
      </c>
      <c r="B114" s="49" t="s">
        <v>301</v>
      </c>
      <c r="C114" s="49" t="s">
        <v>329</v>
      </c>
      <c r="D114" s="49" t="s">
        <v>330</v>
      </c>
      <c r="E114" s="49">
        <v>521377</v>
      </c>
      <c r="F114" s="49" t="s">
        <v>63</v>
      </c>
      <c r="G114" s="49" t="s">
        <v>9</v>
      </c>
      <c r="H114" s="49" t="s">
        <v>329</v>
      </c>
      <c r="I114" s="49" t="s">
        <v>330</v>
      </c>
      <c r="J114" s="49">
        <v>13.161999999999999</v>
      </c>
    </row>
    <row r="115" spans="1:10" x14ac:dyDescent="0.35">
      <c r="A115" s="49" t="s">
        <v>9</v>
      </c>
      <c r="B115" s="49" t="s">
        <v>295</v>
      </c>
      <c r="C115" s="49" t="s">
        <v>331</v>
      </c>
      <c r="D115" s="49" t="s">
        <v>332</v>
      </c>
      <c r="E115" s="49">
        <v>521273</v>
      </c>
      <c r="F115" s="49" t="s">
        <v>333</v>
      </c>
      <c r="G115" s="49" t="s">
        <v>9</v>
      </c>
      <c r="H115" s="49" t="s">
        <v>331</v>
      </c>
      <c r="I115" s="49" t="s">
        <v>332</v>
      </c>
      <c r="J115" s="49">
        <v>102.238</v>
      </c>
    </row>
    <row r="116" spans="1:10" x14ac:dyDescent="0.35">
      <c r="A116" s="49" t="s">
        <v>9</v>
      </c>
      <c r="B116" s="49" t="s">
        <v>295</v>
      </c>
      <c r="C116" s="49" t="s">
        <v>334</v>
      </c>
      <c r="D116" s="49" t="s">
        <v>335</v>
      </c>
      <c r="E116" s="49">
        <v>521558</v>
      </c>
      <c r="F116" s="49" t="s">
        <v>316</v>
      </c>
      <c r="G116" s="49" t="s">
        <v>9</v>
      </c>
      <c r="H116" s="49" t="s">
        <v>334</v>
      </c>
      <c r="I116" s="49" t="s">
        <v>335</v>
      </c>
      <c r="J116" s="49">
        <v>11.731999999999999</v>
      </c>
    </row>
    <row r="117" spans="1:10" x14ac:dyDescent="0.35">
      <c r="A117" s="49" t="s">
        <v>9</v>
      </c>
      <c r="B117" s="49" t="s">
        <v>301</v>
      </c>
      <c r="C117" s="49">
        <v>90</v>
      </c>
      <c r="D117" s="49">
        <v>0</v>
      </c>
      <c r="E117" s="49">
        <v>520919</v>
      </c>
      <c r="F117" s="49" t="s">
        <v>336</v>
      </c>
      <c r="G117" s="49" t="s">
        <v>9</v>
      </c>
      <c r="H117" s="49">
        <v>90</v>
      </c>
      <c r="I117" s="49">
        <v>0</v>
      </c>
      <c r="J117" s="49">
        <v>90</v>
      </c>
    </row>
    <row r="118" spans="1:10" x14ac:dyDescent="0.35">
      <c r="A118" s="49" t="s">
        <v>9</v>
      </c>
      <c r="B118" s="49" t="s">
        <v>295</v>
      </c>
      <c r="C118" s="49" t="s">
        <v>337</v>
      </c>
      <c r="D118" s="49">
        <v>0</v>
      </c>
      <c r="E118" s="49">
        <v>520859</v>
      </c>
      <c r="F118" s="49" t="s">
        <v>338</v>
      </c>
      <c r="G118" s="49" t="s">
        <v>9</v>
      </c>
      <c r="H118" s="49" t="s">
        <v>337</v>
      </c>
      <c r="I118" s="49">
        <v>0</v>
      </c>
      <c r="J118" s="49">
        <v>90.36</v>
      </c>
    </row>
    <row r="119" spans="1:10" x14ac:dyDescent="0.35">
      <c r="A119" s="49" t="s">
        <v>9</v>
      </c>
      <c r="B119" s="49" t="s">
        <v>301</v>
      </c>
      <c r="C119" s="49" t="s">
        <v>339</v>
      </c>
      <c r="D119" s="49" t="s">
        <v>340</v>
      </c>
      <c r="E119" s="49">
        <v>521181</v>
      </c>
      <c r="F119" s="49" t="s">
        <v>307</v>
      </c>
      <c r="G119" s="49" t="s">
        <v>9</v>
      </c>
      <c r="H119" s="49" t="s">
        <v>339</v>
      </c>
      <c r="I119" s="49" t="s">
        <v>340</v>
      </c>
      <c r="J119" s="49">
        <v>232.72199999999998</v>
      </c>
    </row>
    <row r="120" spans="1:10" x14ac:dyDescent="0.35">
      <c r="A120" s="49" t="s">
        <v>9</v>
      </c>
      <c r="B120" s="49" t="s">
        <v>301</v>
      </c>
      <c r="C120" s="49" t="s">
        <v>341</v>
      </c>
      <c r="D120" s="49">
        <v>412</v>
      </c>
      <c r="E120" s="49">
        <v>520969</v>
      </c>
      <c r="F120" s="49" t="s">
        <v>342</v>
      </c>
      <c r="G120" s="49" t="s">
        <v>9</v>
      </c>
      <c r="H120" s="49" t="s">
        <v>343</v>
      </c>
      <c r="I120" s="49" t="s">
        <v>344</v>
      </c>
      <c r="J120" s="49">
        <v>232.518</v>
      </c>
    </row>
    <row r="121" spans="1:10" x14ac:dyDescent="0.35">
      <c r="A121" s="49" t="s">
        <v>9</v>
      </c>
      <c r="B121" s="49" t="s">
        <v>301</v>
      </c>
      <c r="C121" s="49">
        <v>144</v>
      </c>
      <c r="D121" s="49">
        <v>282</v>
      </c>
      <c r="E121" s="49">
        <v>520951</v>
      </c>
      <c r="F121" s="49" t="s">
        <v>345</v>
      </c>
      <c r="G121" s="49" t="s">
        <v>9</v>
      </c>
      <c r="H121" s="49">
        <v>144</v>
      </c>
      <c r="I121" s="49">
        <v>282</v>
      </c>
      <c r="J121" s="49">
        <v>200.4</v>
      </c>
    </row>
    <row r="122" spans="1:10" x14ac:dyDescent="0.35">
      <c r="A122" s="49" t="s">
        <v>9</v>
      </c>
      <c r="B122" s="49" t="s">
        <v>301</v>
      </c>
      <c r="C122" s="49">
        <v>20</v>
      </c>
      <c r="D122" s="49" t="s">
        <v>346</v>
      </c>
      <c r="E122" s="49">
        <v>520429</v>
      </c>
      <c r="F122" s="49" t="s">
        <v>347</v>
      </c>
      <c r="G122" s="49" t="s">
        <v>9</v>
      </c>
      <c r="H122" s="49">
        <v>20</v>
      </c>
      <c r="I122" s="49" t="s">
        <v>346</v>
      </c>
      <c r="J122" s="49">
        <v>30.654</v>
      </c>
    </row>
    <row r="123" spans="1:10" x14ac:dyDescent="0.35">
      <c r="A123" s="49" t="s">
        <v>9</v>
      </c>
      <c r="B123" s="49" t="s">
        <v>301</v>
      </c>
      <c r="C123" s="49">
        <v>383</v>
      </c>
      <c r="D123" s="49">
        <v>0</v>
      </c>
      <c r="E123" s="49">
        <v>520369</v>
      </c>
      <c r="F123" s="49" t="s">
        <v>121</v>
      </c>
      <c r="G123" s="49" t="s">
        <v>9</v>
      </c>
      <c r="H123" s="49">
        <v>383</v>
      </c>
      <c r="I123" s="49">
        <v>0</v>
      </c>
      <c r="J123" s="49">
        <v>383</v>
      </c>
    </row>
    <row r="124" spans="1:10" x14ac:dyDescent="0.35">
      <c r="A124" s="49" t="s">
        <v>9</v>
      </c>
      <c r="B124" s="49" t="s">
        <v>295</v>
      </c>
      <c r="C124" s="49" t="s">
        <v>348</v>
      </c>
      <c r="D124" s="49" t="s">
        <v>349</v>
      </c>
      <c r="E124" s="49">
        <v>520093</v>
      </c>
      <c r="F124" s="49" t="s">
        <v>350</v>
      </c>
      <c r="G124" s="49" t="s">
        <v>9</v>
      </c>
      <c r="H124" s="49" t="s">
        <v>348</v>
      </c>
      <c r="I124" s="49" t="s">
        <v>349</v>
      </c>
      <c r="J124" s="49">
        <v>54.980000000000004</v>
      </c>
    </row>
    <row r="125" spans="1:10" x14ac:dyDescent="0.35">
      <c r="A125" s="49" t="s">
        <v>9</v>
      </c>
      <c r="B125" s="49" t="s">
        <v>295</v>
      </c>
      <c r="C125" s="49" t="s">
        <v>296</v>
      </c>
      <c r="D125" s="49" t="s">
        <v>297</v>
      </c>
      <c r="E125" s="49">
        <v>520514</v>
      </c>
      <c r="F125" s="49" t="s">
        <v>298</v>
      </c>
      <c r="G125" s="49" t="s">
        <v>9</v>
      </c>
      <c r="H125" s="49" t="s">
        <v>351</v>
      </c>
      <c r="I125" s="49" t="s">
        <v>352</v>
      </c>
      <c r="J125" s="49">
        <v>1072.9639999999999</v>
      </c>
    </row>
    <row r="126" spans="1:10" x14ac:dyDescent="0.35">
      <c r="A126" s="49" t="s">
        <v>9</v>
      </c>
      <c r="B126" s="49" t="s">
        <v>301</v>
      </c>
      <c r="C126" s="49" t="s">
        <v>341</v>
      </c>
      <c r="D126" s="49">
        <v>412</v>
      </c>
      <c r="E126" s="49">
        <v>520969</v>
      </c>
      <c r="F126" s="49" t="s">
        <v>342</v>
      </c>
      <c r="G126" s="49" t="s">
        <v>10</v>
      </c>
      <c r="H126" s="49" t="s">
        <v>353</v>
      </c>
      <c r="I126" s="49" t="s">
        <v>354</v>
      </c>
      <c r="J126" s="49">
        <v>157.93200000000002</v>
      </c>
    </row>
    <row r="127" spans="1:10" x14ac:dyDescent="0.35">
      <c r="A127" s="49" t="s">
        <v>10</v>
      </c>
      <c r="B127" s="49" t="s">
        <v>355</v>
      </c>
      <c r="C127" s="49" t="s">
        <v>356</v>
      </c>
      <c r="D127" s="49" t="s">
        <v>357</v>
      </c>
      <c r="E127" s="49">
        <v>521131</v>
      </c>
      <c r="F127" s="49" t="s">
        <v>194</v>
      </c>
      <c r="G127" s="49" t="s">
        <v>6</v>
      </c>
      <c r="H127" s="49" t="s">
        <v>358</v>
      </c>
      <c r="I127" s="49" t="s">
        <v>359</v>
      </c>
      <c r="J127" s="49">
        <v>485.77199999999999</v>
      </c>
    </row>
    <row r="128" spans="1:10" x14ac:dyDescent="0.35">
      <c r="A128" s="49" t="s">
        <v>10</v>
      </c>
      <c r="B128" s="49" t="s">
        <v>360</v>
      </c>
      <c r="C128" s="49" t="s">
        <v>361</v>
      </c>
      <c r="D128" s="49" t="s">
        <v>362</v>
      </c>
      <c r="E128" s="49">
        <v>520908</v>
      </c>
      <c r="F128" s="49" t="s">
        <v>363</v>
      </c>
      <c r="G128" s="49" t="s">
        <v>6</v>
      </c>
      <c r="H128" s="49" t="s">
        <v>364</v>
      </c>
      <c r="I128" s="49" t="s">
        <v>365</v>
      </c>
      <c r="J128" s="49">
        <v>307.85599999999999</v>
      </c>
    </row>
    <row r="129" spans="1:10" x14ac:dyDescent="0.35">
      <c r="A129" s="49" t="s">
        <v>10</v>
      </c>
      <c r="B129" s="49" t="s">
        <v>366</v>
      </c>
      <c r="C129" s="49" t="s">
        <v>367</v>
      </c>
      <c r="D129" s="49">
        <v>0</v>
      </c>
      <c r="E129" s="49">
        <v>523153</v>
      </c>
      <c r="F129" s="49" t="s">
        <v>368</v>
      </c>
      <c r="G129" s="49" t="s">
        <v>10</v>
      </c>
      <c r="H129" s="49" t="s">
        <v>367</v>
      </c>
      <c r="I129" s="49">
        <v>0</v>
      </c>
      <c r="J129" s="49">
        <v>119.08</v>
      </c>
    </row>
    <row r="130" spans="1:10" x14ac:dyDescent="0.35">
      <c r="A130" s="49" t="s">
        <v>10</v>
      </c>
      <c r="B130" s="49" t="s">
        <v>369</v>
      </c>
      <c r="C130" s="49" t="s">
        <v>370</v>
      </c>
      <c r="D130" s="49" t="s">
        <v>371</v>
      </c>
      <c r="E130" s="49">
        <v>523030</v>
      </c>
      <c r="F130" s="49" t="s">
        <v>372</v>
      </c>
      <c r="G130" s="49" t="s">
        <v>10</v>
      </c>
      <c r="H130" s="49" t="s">
        <v>370</v>
      </c>
      <c r="I130" s="49" t="s">
        <v>371</v>
      </c>
      <c r="J130" s="49">
        <v>20.423999999999999</v>
      </c>
    </row>
    <row r="131" spans="1:10" x14ac:dyDescent="0.35">
      <c r="A131" s="49" t="s">
        <v>10</v>
      </c>
      <c r="B131" s="49" t="s">
        <v>366</v>
      </c>
      <c r="C131" s="49" t="s">
        <v>373</v>
      </c>
      <c r="D131" s="49" t="s">
        <v>374</v>
      </c>
      <c r="E131" s="49">
        <v>522903</v>
      </c>
      <c r="F131" s="49" t="s">
        <v>375</v>
      </c>
      <c r="G131" s="49" t="s">
        <v>10</v>
      </c>
      <c r="H131" s="49" t="s">
        <v>373</v>
      </c>
      <c r="I131" s="49" t="s">
        <v>374</v>
      </c>
      <c r="J131" s="49">
        <v>325.726</v>
      </c>
    </row>
    <row r="132" spans="1:10" x14ac:dyDescent="0.35">
      <c r="A132" s="49" t="s">
        <v>10</v>
      </c>
      <c r="B132" s="49" t="s">
        <v>376</v>
      </c>
      <c r="C132" s="49" t="s">
        <v>377</v>
      </c>
      <c r="D132" s="49">
        <v>0</v>
      </c>
      <c r="E132" s="49">
        <v>522622</v>
      </c>
      <c r="F132" s="49" t="s">
        <v>378</v>
      </c>
      <c r="G132" s="49" t="s">
        <v>10</v>
      </c>
      <c r="H132" s="49" t="s">
        <v>377</v>
      </c>
      <c r="I132" s="49">
        <v>0</v>
      </c>
      <c r="J132" s="49">
        <v>290.20999999999998</v>
      </c>
    </row>
    <row r="133" spans="1:10" x14ac:dyDescent="0.35">
      <c r="A133" s="49" t="s">
        <v>10</v>
      </c>
      <c r="B133" s="49" t="s">
        <v>360</v>
      </c>
      <c r="C133" s="49">
        <v>162</v>
      </c>
      <c r="D133" s="49">
        <v>141</v>
      </c>
      <c r="E133" s="49">
        <v>522620</v>
      </c>
      <c r="F133" s="49" t="s">
        <v>379</v>
      </c>
      <c r="G133" s="49" t="s">
        <v>10</v>
      </c>
      <c r="H133" s="49">
        <v>162</v>
      </c>
      <c r="I133" s="49">
        <v>141</v>
      </c>
      <c r="J133" s="49">
        <v>190.2</v>
      </c>
    </row>
    <row r="134" spans="1:10" x14ac:dyDescent="0.35">
      <c r="A134" s="49" t="s">
        <v>10</v>
      </c>
      <c r="B134" s="49" t="s">
        <v>366</v>
      </c>
      <c r="C134" s="49" t="s">
        <v>380</v>
      </c>
      <c r="D134" s="49" t="s">
        <v>381</v>
      </c>
      <c r="E134" s="49">
        <v>522550</v>
      </c>
      <c r="F134" s="49" t="s">
        <v>382</v>
      </c>
      <c r="G134" s="49" t="s">
        <v>10</v>
      </c>
      <c r="H134" s="49" t="s">
        <v>380</v>
      </c>
      <c r="I134" s="49" t="s">
        <v>381</v>
      </c>
      <c r="J134" s="49">
        <v>13.651999999999999</v>
      </c>
    </row>
    <row r="135" spans="1:10" x14ac:dyDescent="0.35">
      <c r="A135" s="49" t="s">
        <v>10</v>
      </c>
      <c r="B135" s="49" t="s">
        <v>383</v>
      </c>
      <c r="C135" s="49" t="s">
        <v>384</v>
      </c>
      <c r="D135" s="49" t="s">
        <v>385</v>
      </c>
      <c r="E135" s="49">
        <v>522509</v>
      </c>
      <c r="F135" s="49" t="s">
        <v>386</v>
      </c>
      <c r="G135" s="49" t="s">
        <v>10</v>
      </c>
      <c r="H135" s="49" t="s">
        <v>384</v>
      </c>
      <c r="I135" s="49" t="s">
        <v>385</v>
      </c>
      <c r="J135" s="49">
        <v>15.888000000000002</v>
      </c>
    </row>
    <row r="136" spans="1:10" x14ac:dyDescent="0.35">
      <c r="A136" s="49" t="s">
        <v>10</v>
      </c>
      <c r="B136" s="49" t="s">
        <v>383</v>
      </c>
      <c r="C136" s="49" t="s">
        <v>387</v>
      </c>
      <c r="D136" s="49">
        <v>0</v>
      </c>
      <c r="E136" s="49">
        <v>522506</v>
      </c>
      <c r="F136" s="49" t="s">
        <v>368</v>
      </c>
      <c r="G136" s="49" t="s">
        <v>10</v>
      </c>
      <c r="H136" s="49" t="s">
        <v>387</v>
      </c>
      <c r="I136" s="49">
        <v>0</v>
      </c>
      <c r="J136" s="49">
        <v>167.31</v>
      </c>
    </row>
    <row r="137" spans="1:10" x14ac:dyDescent="0.35">
      <c r="A137" s="49" t="s">
        <v>10</v>
      </c>
      <c r="B137" s="49" t="s">
        <v>388</v>
      </c>
      <c r="C137" s="49" t="s">
        <v>389</v>
      </c>
      <c r="D137" s="49" t="s">
        <v>390</v>
      </c>
      <c r="E137" s="49">
        <v>522129</v>
      </c>
      <c r="F137" s="49" t="s">
        <v>391</v>
      </c>
      <c r="G137" s="49" t="s">
        <v>10</v>
      </c>
      <c r="H137" s="49" t="s">
        <v>389</v>
      </c>
      <c r="I137" s="49" t="s">
        <v>390</v>
      </c>
      <c r="J137" s="49">
        <v>63.485999999999997</v>
      </c>
    </row>
    <row r="138" spans="1:10" x14ac:dyDescent="0.35">
      <c r="A138" s="49" t="s">
        <v>10</v>
      </c>
      <c r="B138" s="49" t="s">
        <v>388</v>
      </c>
      <c r="C138" s="49" t="s">
        <v>392</v>
      </c>
      <c r="D138" s="49" t="s">
        <v>393</v>
      </c>
      <c r="E138" s="49">
        <v>521852</v>
      </c>
      <c r="F138" s="49" t="s">
        <v>394</v>
      </c>
      <c r="G138" s="49" t="s">
        <v>10</v>
      </c>
      <c r="H138" s="49" t="s">
        <v>392</v>
      </c>
      <c r="I138" s="49" t="s">
        <v>393</v>
      </c>
      <c r="J138" s="49">
        <v>14.702</v>
      </c>
    </row>
    <row r="139" spans="1:10" x14ac:dyDescent="0.35">
      <c r="A139" s="49" t="s">
        <v>10</v>
      </c>
      <c r="B139" s="49" t="s">
        <v>395</v>
      </c>
      <c r="C139" s="49" t="s">
        <v>396</v>
      </c>
      <c r="D139" s="49" t="s">
        <v>397</v>
      </c>
      <c r="E139" s="49">
        <v>521842</v>
      </c>
      <c r="F139" s="49" t="s">
        <v>398</v>
      </c>
      <c r="G139" s="49" t="s">
        <v>10</v>
      </c>
      <c r="H139" s="49" t="s">
        <v>396</v>
      </c>
      <c r="I139" s="49" t="s">
        <v>397</v>
      </c>
      <c r="J139" s="49">
        <v>29.327999999999999</v>
      </c>
    </row>
    <row r="140" spans="1:10" x14ac:dyDescent="0.35">
      <c r="A140" s="49" t="s">
        <v>10</v>
      </c>
      <c r="B140" s="49" t="s">
        <v>395</v>
      </c>
      <c r="C140" s="49">
        <v>0</v>
      </c>
      <c r="D140" s="49" t="s">
        <v>399</v>
      </c>
      <c r="E140" s="49">
        <v>521841</v>
      </c>
      <c r="F140" s="49" t="s">
        <v>398</v>
      </c>
      <c r="G140" s="49" t="s">
        <v>10</v>
      </c>
      <c r="H140" s="49">
        <v>0</v>
      </c>
      <c r="I140" s="49" t="s">
        <v>399</v>
      </c>
      <c r="J140" s="49">
        <v>19.556000000000001</v>
      </c>
    </row>
    <row r="141" spans="1:10" x14ac:dyDescent="0.35">
      <c r="A141" s="49" t="s">
        <v>10</v>
      </c>
      <c r="B141" s="49" t="s">
        <v>395</v>
      </c>
      <c r="C141" s="49" t="s">
        <v>400</v>
      </c>
      <c r="D141" s="49" t="s">
        <v>401</v>
      </c>
      <c r="E141" s="49">
        <v>521840</v>
      </c>
      <c r="F141" s="49" t="s">
        <v>398</v>
      </c>
      <c r="G141" s="49" t="s">
        <v>10</v>
      </c>
      <c r="H141" s="49" t="s">
        <v>400</v>
      </c>
      <c r="I141" s="49" t="s">
        <v>401</v>
      </c>
      <c r="J141" s="49">
        <v>18.840000000000003</v>
      </c>
    </row>
    <row r="142" spans="1:10" x14ac:dyDescent="0.35">
      <c r="A142" s="49" t="s">
        <v>10</v>
      </c>
      <c r="B142" s="49" t="s">
        <v>402</v>
      </c>
      <c r="C142" s="49" t="s">
        <v>403</v>
      </c>
      <c r="D142" s="49" t="s">
        <v>404</v>
      </c>
      <c r="E142" s="49">
        <v>521839</v>
      </c>
      <c r="F142" s="49" t="s">
        <v>405</v>
      </c>
      <c r="G142" s="49" t="s">
        <v>10</v>
      </c>
      <c r="H142" s="49" t="s">
        <v>403</v>
      </c>
      <c r="I142" s="49" t="s">
        <v>404</v>
      </c>
      <c r="J142" s="49">
        <v>35.101999999999997</v>
      </c>
    </row>
    <row r="143" spans="1:10" x14ac:dyDescent="0.35">
      <c r="A143" s="49" t="s">
        <v>10</v>
      </c>
      <c r="B143" s="49" t="s">
        <v>402</v>
      </c>
      <c r="C143" s="49" t="s">
        <v>406</v>
      </c>
      <c r="D143" s="49" t="s">
        <v>87</v>
      </c>
      <c r="E143" s="49">
        <v>521831</v>
      </c>
      <c r="F143" s="49" t="s">
        <v>342</v>
      </c>
      <c r="G143" s="49" t="s">
        <v>10</v>
      </c>
      <c r="H143" s="49" t="s">
        <v>406</v>
      </c>
      <c r="I143" s="49" t="s">
        <v>87</v>
      </c>
      <c r="J143" s="49">
        <v>15.31</v>
      </c>
    </row>
    <row r="144" spans="1:10" x14ac:dyDescent="0.35">
      <c r="A144" s="49" t="s">
        <v>10</v>
      </c>
      <c r="B144" s="49" t="s">
        <v>383</v>
      </c>
      <c r="C144" s="49" t="s">
        <v>407</v>
      </c>
      <c r="D144" s="49" t="s">
        <v>408</v>
      </c>
      <c r="E144" s="49">
        <v>521819</v>
      </c>
      <c r="F144" s="49" t="s">
        <v>409</v>
      </c>
      <c r="G144" s="49" t="s">
        <v>10</v>
      </c>
      <c r="H144" s="49" t="s">
        <v>407</v>
      </c>
      <c r="I144" s="49" t="s">
        <v>408</v>
      </c>
      <c r="J144" s="49">
        <v>28.45</v>
      </c>
    </row>
    <row r="145" spans="1:10" x14ac:dyDescent="0.35">
      <c r="A145" s="49" t="s">
        <v>10</v>
      </c>
      <c r="B145" s="49" t="s">
        <v>366</v>
      </c>
      <c r="C145" s="49" t="s">
        <v>410</v>
      </c>
      <c r="D145" s="49" t="s">
        <v>411</v>
      </c>
      <c r="E145" s="49">
        <v>521818</v>
      </c>
      <c r="F145" s="49" t="s">
        <v>409</v>
      </c>
      <c r="G145" s="49" t="s">
        <v>10</v>
      </c>
      <c r="H145" s="49" t="s">
        <v>410</v>
      </c>
      <c r="I145" s="49" t="s">
        <v>411</v>
      </c>
      <c r="J145" s="49">
        <v>12.708</v>
      </c>
    </row>
    <row r="146" spans="1:10" x14ac:dyDescent="0.35">
      <c r="A146" s="49" t="s">
        <v>10</v>
      </c>
      <c r="B146" s="49" t="s">
        <v>412</v>
      </c>
      <c r="C146" s="49" t="s">
        <v>413</v>
      </c>
      <c r="D146" s="49" t="s">
        <v>414</v>
      </c>
      <c r="E146" s="49">
        <v>521814</v>
      </c>
      <c r="F146" s="49" t="s">
        <v>415</v>
      </c>
      <c r="G146" s="49" t="s">
        <v>10</v>
      </c>
      <c r="H146" s="49" t="s">
        <v>413</v>
      </c>
      <c r="I146" s="49" t="s">
        <v>414</v>
      </c>
      <c r="J146" s="49">
        <v>25.107999999999997</v>
      </c>
    </row>
    <row r="147" spans="1:10" x14ac:dyDescent="0.35">
      <c r="A147" s="49" t="s">
        <v>10</v>
      </c>
      <c r="B147" s="49" t="s">
        <v>416</v>
      </c>
      <c r="C147" s="49" t="s">
        <v>417</v>
      </c>
      <c r="D147" s="49" t="s">
        <v>418</v>
      </c>
      <c r="E147" s="49">
        <v>521808</v>
      </c>
      <c r="F147" s="49" t="s">
        <v>405</v>
      </c>
      <c r="G147" s="49" t="s">
        <v>10</v>
      </c>
      <c r="H147" s="49" t="s">
        <v>417</v>
      </c>
      <c r="I147" s="49" t="s">
        <v>418</v>
      </c>
      <c r="J147" s="49">
        <v>26.986000000000001</v>
      </c>
    </row>
    <row r="148" spans="1:10" x14ac:dyDescent="0.35">
      <c r="A148" s="49" t="s">
        <v>10</v>
      </c>
      <c r="B148" s="49" t="s">
        <v>383</v>
      </c>
      <c r="C148" s="49" t="s">
        <v>419</v>
      </c>
      <c r="D148" s="49" t="s">
        <v>420</v>
      </c>
      <c r="E148" s="49">
        <v>521705</v>
      </c>
      <c r="F148" s="49" t="s">
        <v>409</v>
      </c>
      <c r="G148" s="49" t="s">
        <v>10</v>
      </c>
      <c r="H148" s="49" t="s">
        <v>419</v>
      </c>
      <c r="I148" s="49" t="s">
        <v>420</v>
      </c>
      <c r="J148" s="49">
        <v>14.925999999999998</v>
      </c>
    </row>
    <row r="149" spans="1:10" x14ac:dyDescent="0.35">
      <c r="A149" s="49" t="s">
        <v>10</v>
      </c>
      <c r="B149" s="49" t="s">
        <v>421</v>
      </c>
      <c r="C149" s="49" t="s">
        <v>217</v>
      </c>
      <c r="D149" s="49" t="s">
        <v>422</v>
      </c>
      <c r="E149" s="49">
        <v>521698</v>
      </c>
      <c r="F149" s="49" t="s">
        <v>423</v>
      </c>
      <c r="G149" s="49" t="s">
        <v>10</v>
      </c>
      <c r="H149" s="49" t="s">
        <v>217</v>
      </c>
      <c r="I149" s="49" t="s">
        <v>422</v>
      </c>
      <c r="J149" s="49">
        <v>24.692</v>
      </c>
    </row>
    <row r="150" spans="1:10" x14ac:dyDescent="0.35">
      <c r="A150" s="49" t="s">
        <v>10</v>
      </c>
      <c r="B150" s="49" t="s">
        <v>355</v>
      </c>
      <c r="C150" s="49">
        <v>10</v>
      </c>
      <c r="D150" s="49" t="s">
        <v>424</v>
      </c>
      <c r="E150" s="49">
        <v>521624</v>
      </c>
      <c r="F150" s="49" t="s">
        <v>425</v>
      </c>
      <c r="G150" s="49" t="s">
        <v>10</v>
      </c>
      <c r="H150" s="49">
        <v>10</v>
      </c>
      <c r="I150" s="49" t="s">
        <v>424</v>
      </c>
      <c r="J150" s="49">
        <v>16.64</v>
      </c>
    </row>
    <row r="151" spans="1:10" x14ac:dyDescent="0.35">
      <c r="A151" s="49" t="s">
        <v>10</v>
      </c>
      <c r="B151" s="49" t="s">
        <v>395</v>
      </c>
      <c r="C151" s="49" t="s">
        <v>426</v>
      </c>
      <c r="D151" s="49" t="s">
        <v>427</v>
      </c>
      <c r="E151" s="49">
        <v>521621</v>
      </c>
      <c r="F151" s="49" t="s">
        <v>428</v>
      </c>
      <c r="G151" s="49" t="s">
        <v>10</v>
      </c>
      <c r="H151" s="49" t="s">
        <v>426</v>
      </c>
      <c r="I151" s="49" t="s">
        <v>427</v>
      </c>
      <c r="J151" s="49">
        <v>64.212000000000003</v>
      </c>
    </row>
    <row r="152" spans="1:10" x14ac:dyDescent="0.35">
      <c r="A152" s="49" t="s">
        <v>10</v>
      </c>
      <c r="B152" s="49" t="s">
        <v>421</v>
      </c>
      <c r="C152" s="49" t="s">
        <v>429</v>
      </c>
      <c r="D152" s="49" t="s">
        <v>430</v>
      </c>
      <c r="E152" s="49">
        <v>521561</v>
      </c>
      <c r="F152" s="49" t="s">
        <v>431</v>
      </c>
      <c r="G152" s="49" t="s">
        <v>10</v>
      </c>
      <c r="H152" s="49" t="s">
        <v>429</v>
      </c>
      <c r="I152" s="49" t="s">
        <v>430</v>
      </c>
      <c r="J152" s="49">
        <v>102.73400000000001</v>
      </c>
    </row>
    <row r="153" spans="1:10" x14ac:dyDescent="0.35">
      <c r="A153" s="49" t="s">
        <v>10</v>
      </c>
      <c r="B153" s="49" t="s">
        <v>432</v>
      </c>
      <c r="C153" s="49" t="s">
        <v>433</v>
      </c>
      <c r="D153" s="49" t="s">
        <v>434</v>
      </c>
      <c r="E153" s="49">
        <v>521559</v>
      </c>
      <c r="F153" s="49" t="s">
        <v>435</v>
      </c>
      <c r="G153" s="49" t="s">
        <v>10</v>
      </c>
      <c r="H153" s="49" t="s">
        <v>433</v>
      </c>
      <c r="I153" s="49" t="s">
        <v>434</v>
      </c>
      <c r="J153" s="49">
        <v>42.160000000000004</v>
      </c>
    </row>
    <row r="154" spans="1:10" x14ac:dyDescent="0.35">
      <c r="A154" s="49" t="s">
        <v>10</v>
      </c>
      <c r="B154" s="49" t="s">
        <v>412</v>
      </c>
      <c r="C154" s="49" t="s">
        <v>436</v>
      </c>
      <c r="D154" s="49" t="s">
        <v>437</v>
      </c>
      <c r="E154" s="49">
        <v>521556</v>
      </c>
      <c r="F154" s="49" t="s">
        <v>428</v>
      </c>
      <c r="G154" s="49" t="s">
        <v>10</v>
      </c>
      <c r="H154" s="49" t="s">
        <v>436</v>
      </c>
      <c r="I154" s="49" t="s">
        <v>437</v>
      </c>
      <c r="J154" s="49">
        <v>298.56</v>
      </c>
    </row>
    <row r="155" spans="1:10" x14ac:dyDescent="0.35">
      <c r="A155" s="49" t="s">
        <v>10</v>
      </c>
      <c r="B155" s="49" t="s">
        <v>388</v>
      </c>
      <c r="C155" s="49" t="s">
        <v>438</v>
      </c>
      <c r="D155" s="49">
        <v>0</v>
      </c>
      <c r="E155" s="49">
        <v>521554</v>
      </c>
      <c r="F155" s="49" t="s">
        <v>439</v>
      </c>
      <c r="G155" s="49" t="s">
        <v>10</v>
      </c>
      <c r="H155" s="49" t="s">
        <v>438</v>
      </c>
      <c r="I155" s="49">
        <v>0</v>
      </c>
      <c r="J155" s="49">
        <v>20.94</v>
      </c>
    </row>
    <row r="156" spans="1:10" x14ac:dyDescent="0.35">
      <c r="A156" s="49" t="s">
        <v>10</v>
      </c>
      <c r="B156" s="49" t="s">
        <v>369</v>
      </c>
      <c r="C156" s="49" t="s">
        <v>440</v>
      </c>
      <c r="D156" s="49">
        <v>0</v>
      </c>
      <c r="E156" s="49">
        <v>521536</v>
      </c>
      <c r="F156" s="49" t="s">
        <v>121</v>
      </c>
      <c r="G156" s="49" t="s">
        <v>10</v>
      </c>
      <c r="H156" s="49" t="s">
        <v>440</v>
      </c>
      <c r="I156" s="49">
        <v>0</v>
      </c>
      <c r="J156" s="49">
        <v>21.21</v>
      </c>
    </row>
    <row r="157" spans="1:10" x14ac:dyDescent="0.35">
      <c r="A157" s="49" t="s">
        <v>10</v>
      </c>
      <c r="B157" s="49" t="s">
        <v>366</v>
      </c>
      <c r="C157" s="49" t="s">
        <v>441</v>
      </c>
      <c r="D157" s="49">
        <v>0</v>
      </c>
      <c r="E157" s="49">
        <v>521534</v>
      </c>
      <c r="F157" s="49" t="s">
        <v>442</v>
      </c>
      <c r="G157" s="49" t="s">
        <v>10</v>
      </c>
      <c r="H157" s="49" t="s">
        <v>441</v>
      </c>
      <c r="I157" s="49">
        <v>0</v>
      </c>
      <c r="J157" s="49">
        <v>54.55</v>
      </c>
    </row>
    <row r="158" spans="1:10" x14ac:dyDescent="0.35">
      <c r="A158" s="49" t="s">
        <v>10</v>
      </c>
      <c r="B158" s="49" t="s">
        <v>412</v>
      </c>
      <c r="C158" s="49" t="s">
        <v>443</v>
      </c>
      <c r="D158" s="49" t="s">
        <v>444</v>
      </c>
      <c r="E158" s="49">
        <v>521509</v>
      </c>
      <c r="F158" s="49" t="s">
        <v>415</v>
      </c>
      <c r="G158" s="49" t="s">
        <v>10</v>
      </c>
      <c r="H158" s="49" t="s">
        <v>443</v>
      </c>
      <c r="I158" s="49" t="s">
        <v>444</v>
      </c>
      <c r="J158" s="49">
        <v>135.774</v>
      </c>
    </row>
    <row r="159" spans="1:10" x14ac:dyDescent="0.35">
      <c r="A159" s="49" t="s">
        <v>10</v>
      </c>
      <c r="B159" s="49" t="s">
        <v>432</v>
      </c>
      <c r="C159" s="49" t="s">
        <v>445</v>
      </c>
      <c r="D159" s="49">
        <v>0</v>
      </c>
      <c r="E159" s="49">
        <v>521505</v>
      </c>
      <c r="F159" s="49" t="s">
        <v>446</v>
      </c>
      <c r="G159" s="49" t="s">
        <v>10</v>
      </c>
      <c r="H159" s="49" t="s">
        <v>445</v>
      </c>
      <c r="I159" s="49">
        <v>0</v>
      </c>
      <c r="J159" s="49">
        <v>19.440000000000001</v>
      </c>
    </row>
    <row r="160" spans="1:10" x14ac:dyDescent="0.35">
      <c r="A160" s="49" t="s">
        <v>10</v>
      </c>
      <c r="B160" s="49" t="s">
        <v>447</v>
      </c>
      <c r="C160" s="49" t="s">
        <v>448</v>
      </c>
      <c r="D160" s="49" t="s">
        <v>449</v>
      </c>
      <c r="E160" s="49">
        <v>521463</v>
      </c>
      <c r="F160" s="49" t="s">
        <v>450</v>
      </c>
      <c r="G160" s="49" t="s">
        <v>10</v>
      </c>
      <c r="H160" s="49" t="s">
        <v>448</v>
      </c>
      <c r="I160" s="49" t="s">
        <v>449</v>
      </c>
      <c r="J160" s="49">
        <v>378.19400000000002</v>
      </c>
    </row>
    <row r="161" spans="1:10" x14ac:dyDescent="0.35">
      <c r="A161" s="49" t="s">
        <v>10</v>
      </c>
      <c r="B161" s="49" t="s">
        <v>432</v>
      </c>
      <c r="C161" s="49" t="s">
        <v>451</v>
      </c>
      <c r="D161" s="49" t="s">
        <v>452</v>
      </c>
      <c r="E161" s="49">
        <v>521400</v>
      </c>
      <c r="F161" s="49" t="s">
        <v>453</v>
      </c>
      <c r="G161" s="49" t="s">
        <v>10</v>
      </c>
      <c r="H161" s="49" t="s">
        <v>451</v>
      </c>
      <c r="I161" s="49" t="s">
        <v>452</v>
      </c>
      <c r="J161" s="49">
        <v>52.756</v>
      </c>
    </row>
    <row r="162" spans="1:10" x14ac:dyDescent="0.35">
      <c r="A162" s="49" t="s">
        <v>10</v>
      </c>
      <c r="B162" s="49" t="s">
        <v>355</v>
      </c>
      <c r="C162" s="49" t="s">
        <v>454</v>
      </c>
      <c r="D162" s="49" t="s">
        <v>455</v>
      </c>
      <c r="E162" s="49">
        <v>521371</v>
      </c>
      <c r="F162" s="49" t="s">
        <v>456</v>
      </c>
      <c r="G162" s="49" t="s">
        <v>10</v>
      </c>
      <c r="H162" s="49" t="s">
        <v>454</v>
      </c>
      <c r="I162" s="49" t="s">
        <v>455</v>
      </c>
      <c r="J162" s="49">
        <v>166.97</v>
      </c>
    </row>
    <row r="163" spans="1:10" x14ac:dyDescent="0.35">
      <c r="A163" s="49" t="s">
        <v>10</v>
      </c>
      <c r="B163" s="49" t="s">
        <v>432</v>
      </c>
      <c r="C163" s="49" t="s">
        <v>457</v>
      </c>
      <c r="D163" s="49" t="s">
        <v>458</v>
      </c>
      <c r="E163" s="49">
        <v>521367</v>
      </c>
      <c r="F163" s="49" t="s">
        <v>150</v>
      </c>
      <c r="G163" s="49" t="s">
        <v>10</v>
      </c>
      <c r="H163" s="49" t="s">
        <v>457</v>
      </c>
      <c r="I163" s="49" t="s">
        <v>458</v>
      </c>
      <c r="J163" s="49">
        <v>420.40000000000003</v>
      </c>
    </row>
    <row r="164" spans="1:10" x14ac:dyDescent="0.35">
      <c r="A164" s="49" t="s">
        <v>10</v>
      </c>
      <c r="B164" s="49" t="s">
        <v>421</v>
      </c>
      <c r="C164" s="49" t="s">
        <v>459</v>
      </c>
      <c r="D164" s="49" t="s">
        <v>460</v>
      </c>
      <c r="E164" s="49">
        <v>521365</v>
      </c>
      <c r="F164" s="49" t="s">
        <v>461</v>
      </c>
      <c r="G164" s="49" t="s">
        <v>10</v>
      </c>
      <c r="H164" s="49" t="s">
        <v>459</v>
      </c>
      <c r="I164" s="49" t="s">
        <v>460</v>
      </c>
      <c r="J164" s="49">
        <v>30.93</v>
      </c>
    </row>
    <row r="165" spans="1:10" x14ac:dyDescent="0.35">
      <c r="A165" s="49" t="s">
        <v>10</v>
      </c>
      <c r="B165" s="49" t="s">
        <v>432</v>
      </c>
      <c r="C165" s="49" t="s">
        <v>462</v>
      </c>
      <c r="D165" s="49">
        <v>0</v>
      </c>
      <c r="E165" s="49">
        <v>521363</v>
      </c>
      <c r="F165" s="49" t="s">
        <v>463</v>
      </c>
      <c r="G165" s="49" t="s">
        <v>10</v>
      </c>
      <c r="H165" s="49" t="s">
        <v>462</v>
      </c>
      <c r="I165" s="49">
        <v>0</v>
      </c>
      <c r="J165" s="49">
        <v>98.47</v>
      </c>
    </row>
    <row r="166" spans="1:10" x14ac:dyDescent="0.35">
      <c r="A166" s="49" t="s">
        <v>10</v>
      </c>
      <c r="B166" s="49" t="s">
        <v>383</v>
      </c>
      <c r="C166" s="49" t="s">
        <v>464</v>
      </c>
      <c r="D166" s="49" t="s">
        <v>465</v>
      </c>
      <c r="E166" s="49">
        <v>521304</v>
      </c>
      <c r="F166" s="49" t="s">
        <v>466</v>
      </c>
      <c r="G166" s="49" t="s">
        <v>10</v>
      </c>
      <c r="H166" s="49" t="s">
        <v>464</v>
      </c>
      <c r="I166" s="49" t="s">
        <v>465</v>
      </c>
      <c r="J166" s="49">
        <v>51.988</v>
      </c>
    </row>
    <row r="167" spans="1:10" x14ac:dyDescent="0.35">
      <c r="A167" s="49" t="s">
        <v>10</v>
      </c>
      <c r="B167" s="49" t="s">
        <v>366</v>
      </c>
      <c r="C167" s="49" t="s">
        <v>467</v>
      </c>
      <c r="D167" s="49" t="s">
        <v>468</v>
      </c>
      <c r="E167" s="49">
        <v>521294</v>
      </c>
      <c r="F167" s="49" t="s">
        <v>382</v>
      </c>
      <c r="G167" s="49" t="s">
        <v>10</v>
      </c>
      <c r="H167" s="49" t="s">
        <v>467</v>
      </c>
      <c r="I167" s="49" t="s">
        <v>468</v>
      </c>
      <c r="J167" s="49">
        <v>25.938000000000002</v>
      </c>
    </row>
    <row r="168" spans="1:10" x14ac:dyDescent="0.35">
      <c r="A168" s="49" t="s">
        <v>10</v>
      </c>
      <c r="B168" s="49" t="s">
        <v>388</v>
      </c>
      <c r="C168" s="49" t="s">
        <v>469</v>
      </c>
      <c r="D168" s="49" t="s">
        <v>470</v>
      </c>
      <c r="E168" s="49">
        <v>521226</v>
      </c>
      <c r="F168" s="49" t="s">
        <v>391</v>
      </c>
      <c r="G168" s="49" t="s">
        <v>10</v>
      </c>
      <c r="H168" s="49" t="s">
        <v>469</v>
      </c>
      <c r="I168" s="49" t="s">
        <v>470</v>
      </c>
      <c r="J168" s="49">
        <v>15.012</v>
      </c>
    </row>
    <row r="169" spans="1:10" x14ac:dyDescent="0.35">
      <c r="A169" s="49" t="s">
        <v>10</v>
      </c>
      <c r="B169" s="49" t="s">
        <v>388</v>
      </c>
      <c r="C169" s="49" t="s">
        <v>471</v>
      </c>
      <c r="D169" s="49" t="s">
        <v>472</v>
      </c>
      <c r="E169" s="49">
        <v>521211</v>
      </c>
      <c r="F169" s="49" t="s">
        <v>473</v>
      </c>
      <c r="G169" s="49" t="s">
        <v>10</v>
      </c>
      <c r="H169" s="49" t="s">
        <v>471</v>
      </c>
      <c r="I169" s="49" t="s">
        <v>472</v>
      </c>
      <c r="J169" s="49">
        <v>765.28800000000001</v>
      </c>
    </row>
    <row r="170" spans="1:10" x14ac:dyDescent="0.35">
      <c r="A170" s="49" t="s">
        <v>10</v>
      </c>
      <c r="B170" s="49" t="s">
        <v>432</v>
      </c>
      <c r="C170" s="49" t="s">
        <v>474</v>
      </c>
      <c r="D170" s="49" t="s">
        <v>475</v>
      </c>
      <c r="E170" s="49">
        <v>521204</v>
      </c>
      <c r="F170" s="49" t="s">
        <v>476</v>
      </c>
      <c r="G170" s="49" t="s">
        <v>10</v>
      </c>
      <c r="H170" s="49" t="s">
        <v>474</v>
      </c>
      <c r="I170" s="49" t="s">
        <v>475</v>
      </c>
      <c r="J170" s="49">
        <v>239.40800000000002</v>
      </c>
    </row>
    <row r="171" spans="1:10" x14ac:dyDescent="0.35">
      <c r="A171" s="49" t="s">
        <v>10</v>
      </c>
      <c r="B171" s="49" t="s">
        <v>376</v>
      </c>
      <c r="C171" s="49" t="s">
        <v>477</v>
      </c>
      <c r="D171" s="49" t="s">
        <v>478</v>
      </c>
      <c r="E171" s="49">
        <v>521175</v>
      </c>
      <c r="F171" s="49" t="s">
        <v>479</v>
      </c>
      <c r="G171" s="49" t="s">
        <v>10</v>
      </c>
      <c r="H171" s="49" t="s">
        <v>477</v>
      </c>
      <c r="I171" s="49" t="s">
        <v>478</v>
      </c>
      <c r="J171" s="49">
        <v>25.672000000000001</v>
      </c>
    </row>
    <row r="172" spans="1:10" x14ac:dyDescent="0.35">
      <c r="A172" s="49" t="s">
        <v>10</v>
      </c>
      <c r="B172" s="49" t="s">
        <v>402</v>
      </c>
      <c r="C172" s="49" t="s">
        <v>480</v>
      </c>
      <c r="D172" s="49" t="s">
        <v>481</v>
      </c>
      <c r="E172" s="49">
        <v>521158</v>
      </c>
      <c r="F172" s="49" t="s">
        <v>482</v>
      </c>
      <c r="G172" s="49" t="s">
        <v>10</v>
      </c>
      <c r="H172" s="49" t="s">
        <v>480</v>
      </c>
      <c r="I172" s="49" t="s">
        <v>481</v>
      </c>
      <c r="J172" s="49">
        <v>142.36000000000001</v>
      </c>
    </row>
    <row r="173" spans="1:10" x14ac:dyDescent="0.35">
      <c r="A173" s="49" t="s">
        <v>10</v>
      </c>
      <c r="B173" s="49" t="s">
        <v>366</v>
      </c>
      <c r="C173" s="49" t="s">
        <v>483</v>
      </c>
      <c r="D173" s="49" t="s">
        <v>484</v>
      </c>
      <c r="E173" s="49">
        <v>521122</v>
      </c>
      <c r="F173" s="49" t="s">
        <v>485</v>
      </c>
      <c r="G173" s="49" t="s">
        <v>10</v>
      </c>
      <c r="H173" s="49" t="s">
        <v>483</v>
      </c>
      <c r="I173" s="49" t="s">
        <v>484</v>
      </c>
      <c r="J173" s="49">
        <v>186.72000000000003</v>
      </c>
    </row>
    <row r="174" spans="1:10" x14ac:dyDescent="0.35">
      <c r="A174" s="49" t="s">
        <v>10</v>
      </c>
      <c r="B174" s="49" t="s">
        <v>369</v>
      </c>
      <c r="C174" s="49" t="s">
        <v>486</v>
      </c>
      <c r="D174" s="49" t="s">
        <v>487</v>
      </c>
      <c r="E174" s="49">
        <v>521099</v>
      </c>
      <c r="F174" s="49" t="s">
        <v>488</v>
      </c>
      <c r="G174" s="49" t="s">
        <v>10</v>
      </c>
      <c r="H174" s="49" t="s">
        <v>486</v>
      </c>
      <c r="I174" s="49" t="s">
        <v>487</v>
      </c>
      <c r="J174" s="49">
        <v>673.28</v>
      </c>
    </row>
    <row r="175" spans="1:10" x14ac:dyDescent="0.35">
      <c r="A175" s="49" t="s">
        <v>10</v>
      </c>
      <c r="B175" s="49" t="s">
        <v>383</v>
      </c>
      <c r="C175" s="49" t="s">
        <v>489</v>
      </c>
      <c r="D175" s="49" t="s">
        <v>490</v>
      </c>
      <c r="E175" s="49">
        <v>521056</v>
      </c>
      <c r="F175" s="49" t="s">
        <v>386</v>
      </c>
      <c r="G175" s="49" t="s">
        <v>10</v>
      </c>
      <c r="H175" s="49" t="s">
        <v>489</v>
      </c>
      <c r="I175" s="49" t="s">
        <v>490</v>
      </c>
      <c r="J175" s="49">
        <v>378.28000000000003</v>
      </c>
    </row>
    <row r="176" spans="1:10" x14ac:dyDescent="0.35">
      <c r="A176" s="49" t="s">
        <v>10</v>
      </c>
      <c r="B176" s="49" t="s">
        <v>366</v>
      </c>
      <c r="C176" s="49" t="s">
        <v>491</v>
      </c>
      <c r="D176" s="49" t="s">
        <v>492</v>
      </c>
      <c r="E176" s="49">
        <v>521044</v>
      </c>
      <c r="F176" s="49" t="s">
        <v>375</v>
      </c>
      <c r="G176" s="49" t="s">
        <v>10</v>
      </c>
      <c r="H176" s="49" t="s">
        <v>491</v>
      </c>
      <c r="I176" s="49" t="s">
        <v>492</v>
      </c>
      <c r="J176" s="49">
        <v>10.827999999999999</v>
      </c>
    </row>
    <row r="177" spans="1:10" x14ac:dyDescent="0.35">
      <c r="A177" s="49" t="s">
        <v>10</v>
      </c>
      <c r="B177" s="49" t="s">
        <v>366</v>
      </c>
      <c r="C177" s="49" t="s">
        <v>493</v>
      </c>
      <c r="D177" s="49" t="s">
        <v>494</v>
      </c>
      <c r="E177" s="49">
        <v>521040</v>
      </c>
      <c r="F177" s="49" t="s">
        <v>375</v>
      </c>
      <c r="G177" s="49" t="s">
        <v>10</v>
      </c>
      <c r="H177" s="49" t="s">
        <v>493</v>
      </c>
      <c r="I177" s="49" t="s">
        <v>494</v>
      </c>
      <c r="J177" s="49">
        <v>127.59800000000001</v>
      </c>
    </row>
    <row r="178" spans="1:10" x14ac:dyDescent="0.35">
      <c r="A178" s="49" t="s">
        <v>10</v>
      </c>
      <c r="B178" s="49" t="s">
        <v>383</v>
      </c>
      <c r="C178" s="49" t="s">
        <v>495</v>
      </c>
      <c r="D178" s="49" t="s">
        <v>496</v>
      </c>
      <c r="E178" s="49">
        <v>521034</v>
      </c>
      <c r="F178" s="49" t="s">
        <v>382</v>
      </c>
      <c r="G178" s="49" t="s">
        <v>10</v>
      </c>
      <c r="H178" s="49" t="s">
        <v>495</v>
      </c>
      <c r="I178" s="49" t="s">
        <v>496</v>
      </c>
      <c r="J178" s="49">
        <v>21.911999999999999</v>
      </c>
    </row>
    <row r="179" spans="1:10" x14ac:dyDescent="0.35">
      <c r="A179" s="49" t="s">
        <v>10</v>
      </c>
      <c r="B179" s="49" t="s">
        <v>366</v>
      </c>
      <c r="C179" s="49" t="s">
        <v>497</v>
      </c>
      <c r="D179" s="49" t="s">
        <v>498</v>
      </c>
      <c r="E179" s="49">
        <v>520989</v>
      </c>
      <c r="F179" s="49" t="s">
        <v>499</v>
      </c>
      <c r="G179" s="49" t="s">
        <v>10</v>
      </c>
      <c r="H179" s="49" t="s">
        <v>497</v>
      </c>
      <c r="I179" s="49" t="s">
        <v>498</v>
      </c>
      <c r="J179" s="49">
        <v>80.540000000000006</v>
      </c>
    </row>
    <row r="180" spans="1:10" x14ac:dyDescent="0.35">
      <c r="A180" s="49" t="s">
        <v>10</v>
      </c>
      <c r="B180" s="49" t="s">
        <v>421</v>
      </c>
      <c r="C180" s="49" t="s">
        <v>500</v>
      </c>
      <c r="D180" s="49" t="s">
        <v>501</v>
      </c>
      <c r="E180" s="49">
        <v>520949</v>
      </c>
      <c r="F180" s="49" t="s">
        <v>502</v>
      </c>
      <c r="G180" s="49" t="s">
        <v>10</v>
      </c>
      <c r="H180" s="49" t="s">
        <v>500</v>
      </c>
      <c r="I180" s="49" t="s">
        <v>501</v>
      </c>
      <c r="J180" s="49">
        <v>730.05600000000004</v>
      </c>
    </row>
    <row r="181" spans="1:10" x14ac:dyDescent="0.35">
      <c r="A181" s="49" t="s">
        <v>10</v>
      </c>
      <c r="B181" s="49" t="s">
        <v>383</v>
      </c>
      <c r="C181" s="49" t="s">
        <v>503</v>
      </c>
      <c r="D181" s="49" t="s">
        <v>504</v>
      </c>
      <c r="E181" s="49">
        <v>520929</v>
      </c>
      <c r="F181" s="49" t="s">
        <v>409</v>
      </c>
      <c r="G181" s="49" t="s">
        <v>10</v>
      </c>
      <c r="H181" s="49" t="s">
        <v>503</v>
      </c>
      <c r="I181" s="49" t="s">
        <v>504</v>
      </c>
      <c r="J181" s="49">
        <v>21.855999999999998</v>
      </c>
    </row>
    <row r="182" spans="1:10" x14ac:dyDescent="0.35">
      <c r="A182" s="49" t="s">
        <v>10</v>
      </c>
      <c r="B182" s="49" t="s">
        <v>376</v>
      </c>
      <c r="C182" s="49">
        <v>698</v>
      </c>
      <c r="D182" s="49">
        <v>0</v>
      </c>
      <c r="E182" s="49">
        <v>520928</v>
      </c>
      <c r="F182" s="49" t="s">
        <v>121</v>
      </c>
      <c r="G182" s="49" t="s">
        <v>10</v>
      </c>
      <c r="H182" s="49">
        <v>698</v>
      </c>
      <c r="I182" s="49">
        <v>0</v>
      </c>
      <c r="J182" s="49">
        <v>698</v>
      </c>
    </row>
    <row r="183" spans="1:10" x14ac:dyDescent="0.35">
      <c r="A183" s="49" t="s">
        <v>10</v>
      </c>
      <c r="B183" s="49" t="s">
        <v>360</v>
      </c>
      <c r="C183" s="49">
        <v>57</v>
      </c>
      <c r="D183" s="49">
        <v>0</v>
      </c>
      <c r="E183" s="49">
        <v>520923</v>
      </c>
      <c r="F183" s="49" t="s">
        <v>379</v>
      </c>
      <c r="G183" s="49" t="s">
        <v>10</v>
      </c>
      <c r="H183" s="49">
        <v>57</v>
      </c>
      <c r="I183" s="49">
        <v>0</v>
      </c>
      <c r="J183" s="49">
        <v>57</v>
      </c>
    </row>
    <row r="184" spans="1:10" x14ac:dyDescent="0.35">
      <c r="A184" s="49" t="s">
        <v>10</v>
      </c>
      <c r="B184" s="49" t="s">
        <v>388</v>
      </c>
      <c r="C184" s="49">
        <v>110</v>
      </c>
      <c r="D184" s="49">
        <v>0</v>
      </c>
      <c r="E184" s="49">
        <v>520903</v>
      </c>
      <c r="F184" s="49" t="s">
        <v>505</v>
      </c>
      <c r="G184" s="49" t="s">
        <v>10</v>
      </c>
      <c r="H184" s="49">
        <v>110</v>
      </c>
      <c r="I184" s="49">
        <v>0</v>
      </c>
      <c r="J184" s="49">
        <v>110</v>
      </c>
    </row>
    <row r="185" spans="1:10" x14ac:dyDescent="0.35">
      <c r="A185" s="49" t="s">
        <v>10</v>
      </c>
      <c r="B185" s="49">
        <v>67</v>
      </c>
      <c r="C185" s="49" t="s">
        <v>506</v>
      </c>
      <c r="D185" s="49" t="s">
        <v>507</v>
      </c>
      <c r="E185" s="49">
        <v>520879</v>
      </c>
      <c r="F185" s="49" t="s">
        <v>508</v>
      </c>
      <c r="G185" s="49" t="s">
        <v>10</v>
      </c>
      <c r="H185" s="49" t="s">
        <v>506</v>
      </c>
      <c r="I185" s="49" t="s">
        <v>507</v>
      </c>
      <c r="J185" s="49">
        <v>172.91399999999999</v>
      </c>
    </row>
    <row r="186" spans="1:10" x14ac:dyDescent="0.35">
      <c r="A186" s="49" t="s">
        <v>10</v>
      </c>
      <c r="B186" s="49" t="s">
        <v>432</v>
      </c>
      <c r="C186" s="49" t="s">
        <v>509</v>
      </c>
      <c r="D186" s="49">
        <v>0</v>
      </c>
      <c r="E186" s="49">
        <v>520861</v>
      </c>
      <c r="F186" s="49" t="s">
        <v>446</v>
      </c>
      <c r="G186" s="49" t="s">
        <v>10</v>
      </c>
      <c r="H186" s="49" t="s">
        <v>509</v>
      </c>
      <c r="I186" s="49">
        <v>0</v>
      </c>
      <c r="J186" s="49">
        <v>19.73</v>
      </c>
    </row>
    <row r="187" spans="1:10" x14ac:dyDescent="0.35">
      <c r="A187" s="49" t="s">
        <v>10</v>
      </c>
      <c r="B187" s="49" t="s">
        <v>412</v>
      </c>
      <c r="C187" s="49" t="s">
        <v>510</v>
      </c>
      <c r="D187" s="49" t="s">
        <v>511</v>
      </c>
      <c r="E187" s="49">
        <v>520846</v>
      </c>
      <c r="F187" s="49" t="s">
        <v>415</v>
      </c>
      <c r="G187" s="49" t="s">
        <v>10</v>
      </c>
      <c r="H187" s="49" t="s">
        <v>510</v>
      </c>
      <c r="I187" s="49" t="s">
        <v>511</v>
      </c>
      <c r="J187" s="49">
        <v>606.24199999999996</v>
      </c>
    </row>
    <row r="188" spans="1:10" x14ac:dyDescent="0.35">
      <c r="A188" s="49" t="s">
        <v>10</v>
      </c>
      <c r="B188" s="49" t="s">
        <v>376</v>
      </c>
      <c r="C188" s="49" t="s">
        <v>512</v>
      </c>
      <c r="D188" s="49" t="s">
        <v>513</v>
      </c>
      <c r="E188" s="49">
        <v>520837</v>
      </c>
      <c r="F188" s="49" t="s">
        <v>514</v>
      </c>
      <c r="G188" s="49" t="s">
        <v>10</v>
      </c>
      <c r="H188" s="49" t="s">
        <v>512</v>
      </c>
      <c r="I188" s="49" t="s">
        <v>513</v>
      </c>
      <c r="J188" s="49">
        <v>238.184</v>
      </c>
    </row>
    <row r="189" spans="1:10" x14ac:dyDescent="0.35">
      <c r="A189" s="49" t="s">
        <v>10</v>
      </c>
      <c r="B189" s="49" t="s">
        <v>383</v>
      </c>
      <c r="C189" s="49" t="s">
        <v>515</v>
      </c>
      <c r="D189" s="49">
        <v>0</v>
      </c>
      <c r="E189" s="49">
        <v>520831</v>
      </c>
      <c r="F189" s="49" t="s">
        <v>368</v>
      </c>
      <c r="G189" s="49" t="s">
        <v>10</v>
      </c>
      <c r="H189" s="49" t="s">
        <v>515</v>
      </c>
      <c r="I189" s="49">
        <v>0</v>
      </c>
      <c r="J189" s="49">
        <v>12.06</v>
      </c>
    </row>
    <row r="190" spans="1:10" x14ac:dyDescent="0.35">
      <c r="A190" s="49" t="s">
        <v>10</v>
      </c>
      <c r="B190" s="49" t="s">
        <v>383</v>
      </c>
      <c r="C190" s="49" t="s">
        <v>516</v>
      </c>
      <c r="D190" s="49">
        <v>0</v>
      </c>
      <c r="E190" s="49">
        <v>520827</v>
      </c>
      <c r="F190" s="49" t="s">
        <v>368</v>
      </c>
      <c r="G190" s="49" t="s">
        <v>10</v>
      </c>
      <c r="H190" s="49" t="s">
        <v>516</v>
      </c>
      <c r="I190" s="49">
        <v>0</v>
      </c>
      <c r="J190" s="49">
        <v>78.319999999999993</v>
      </c>
    </row>
    <row r="191" spans="1:10" x14ac:dyDescent="0.35">
      <c r="A191" s="49" t="s">
        <v>10</v>
      </c>
      <c r="B191" s="49" t="s">
        <v>517</v>
      </c>
      <c r="C191" s="49" t="s">
        <v>518</v>
      </c>
      <c r="D191" s="49">
        <v>743</v>
      </c>
      <c r="E191" s="49">
        <v>520822</v>
      </c>
      <c r="F191" s="49" t="s">
        <v>519</v>
      </c>
      <c r="G191" s="49" t="s">
        <v>10</v>
      </c>
      <c r="H191" s="49" t="s">
        <v>518</v>
      </c>
      <c r="I191" s="49">
        <v>743</v>
      </c>
      <c r="J191" s="49">
        <v>1187.6399999999999</v>
      </c>
    </row>
    <row r="192" spans="1:10" x14ac:dyDescent="0.35">
      <c r="A192" s="49" t="s">
        <v>10</v>
      </c>
      <c r="B192" s="49" t="s">
        <v>369</v>
      </c>
      <c r="C192" s="49" t="s">
        <v>520</v>
      </c>
      <c r="D192" s="49">
        <v>0</v>
      </c>
      <c r="E192" s="49">
        <v>520786</v>
      </c>
      <c r="F192" s="49" t="s">
        <v>463</v>
      </c>
      <c r="G192" s="49" t="s">
        <v>10</v>
      </c>
      <c r="H192" s="49" t="s">
        <v>520</v>
      </c>
      <c r="I192" s="49">
        <v>0</v>
      </c>
      <c r="J192" s="49">
        <v>290.36</v>
      </c>
    </row>
    <row r="193" spans="1:10" x14ac:dyDescent="0.35">
      <c r="A193" s="49" t="s">
        <v>10</v>
      </c>
      <c r="B193" s="49" t="s">
        <v>447</v>
      </c>
      <c r="C193" s="49" t="s">
        <v>521</v>
      </c>
      <c r="D193" s="49" t="s">
        <v>522</v>
      </c>
      <c r="E193" s="49">
        <v>520777</v>
      </c>
      <c r="F193" s="49" t="s">
        <v>523</v>
      </c>
      <c r="G193" s="49" t="s">
        <v>10</v>
      </c>
      <c r="H193" s="49" t="s">
        <v>521</v>
      </c>
      <c r="I193" s="49" t="s">
        <v>522</v>
      </c>
      <c r="J193" s="49">
        <v>18.876000000000001</v>
      </c>
    </row>
    <row r="194" spans="1:10" x14ac:dyDescent="0.35">
      <c r="A194" s="49" t="s">
        <v>10</v>
      </c>
      <c r="B194" s="49" t="s">
        <v>416</v>
      </c>
      <c r="C194" s="49" t="s">
        <v>524</v>
      </c>
      <c r="D194" s="49" t="s">
        <v>525</v>
      </c>
      <c r="E194" s="49">
        <v>520755</v>
      </c>
      <c r="F194" s="49" t="s">
        <v>526</v>
      </c>
      <c r="G194" s="49" t="s">
        <v>10</v>
      </c>
      <c r="H194" s="49" t="s">
        <v>524</v>
      </c>
      <c r="I194" s="49" t="s">
        <v>525</v>
      </c>
      <c r="J194" s="49">
        <v>141.67400000000001</v>
      </c>
    </row>
    <row r="195" spans="1:10" x14ac:dyDescent="0.35">
      <c r="A195" s="49" t="s">
        <v>10</v>
      </c>
      <c r="B195" s="49" t="s">
        <v>402</v>
      </c>
      <c r="C195" s="49" t="s">
        <v>527</v>
      </c>
      <c r="D195" s="49">
        <v>0</v>
      </c>
      <c r="E195" s="49">
        <v>520735</v>
      </c>
      <c r="F195" s="49" t="s">
        <v>121</v>
      </c>
      <c r="G195" s="49" t="s">
        <v>10</v>
      </c>
      <c r="H195" s="49" t="s">
        <v>527</v>
      </c>
      <c r="I195" s="49">
        <v>0</v>
      </c>
      <c r="J195" s="49">
        <v>4587.8999999999996</v>
      </c>
    </row>
    <row r="196" spans="1:10" x14ac:dyDescent="0.35">
      <c r="A196" s="49" t="s">
        <v>10</v>
      </c>
      <c r="B196" s="49" t="s">
        <v>376</v>
      </c>
      <c r="C196" s="49">
        <v>24</v>
      </c>
      <c r="D196" s="49">
        <v>0</v>
      </c>
      <c r="E196" s="49">
        <v>520734</v>
      </c>
      <c r="F196" s="49" t="s">
        <v>121</v>
      </c>
      <c r="G196" s="49" t="s">
        <v>10</v>
      </c>
      <c r="H196" s="49">
        <v>24</v>
      </c>
      <c r="I196" s="49">
        <v>0</v>
      </c>
      <c r="J196" s="49">
        <v>24</v>
      </c>
    </row>
    <row r="197" spans="1:10" x14ac:dyDescent="0.35">
      <c r="A197" s="49" t="s">
        <v>10</v>
      </c>
      <c r="B197" s="49" t="s">
        <v>402</v>
      </c>
      <c r="C197" s="49">
        <v>275</v>
      </c>
      <c r="D197" s="49">
        <v>0</v>
      </c>
      <c r="E197" s="49">
        <v>520733</v>
      </c>
      <c r="F197" s="49" t="s">
        <v>121</v>
      </c>
      <c r="G197" s="49" t="s">
        <v>10</v>
      </c>
      <c r="H197" s="49">
        <v>275</v>
      </c>
      <c r="I197" s="49">
        <v>0</v>
      </c>
      <c r="J197" s="49">
        <v>275</v>
      </c>
    </row>
    <row r="198" spans="1:10" x14ac:dyDescent="0.35">
      <c r="A198" s="49" t="s">
        <v>10</v>
      </c>
      <c r="B198" s="49" t="s">
        <v>383</v>
      </c>
      <c r="C198" s="49">
        <v>0</v>
      </c>
      <c r="D198" s="49" t="s">
        <v>528</v>
      </c>
      <c r="E198" s="49">
        <v>520709</v>
      </c>
      <c r="F198" s="49" t="s">
        <v>529</v>
      </c>
      <c r="G198" s="49" t="s">
        <v>10</v>
      </c>
      <c r="H198" s="49">
        <v>0</v>
      </c>
      <c r="I198" s="49" t="s">
        <v>528</v>
      </c>
      <c r="J198" s="49">
        <v>10.7</v>
      </c>
    </row>
    <row r="199" spans="1:10" x14ac:dyDescent="0.35">
      <c r="A199" s="49" t="s">
        <v>10</v>
      </c>
      <c r="B199" s="49" t="s">
        <v>421</v>
      </c>
      <c r="C199" s="49" t="s">
        <v>530</v>
      </c>
      <c r="D199" s="49">
        <v>0</v>
      </c>
      <c r="E199" s="49">
        <v>520687</v>
      </c>
      <c r="F199" s="49" t="s">
        <v>531</v>
      </c>
      <c r="G199" s="49" t="s">
        <v>10</v>
      </c>
      <c r="H199" s="49" t="s">
        <v>530</v>
      </c>
      <c r="I199" s="49">
        <v>0</v>
      </c>
      <c r="J199" s="49">
        <v>192.73</v>
      </c>
    </row>
    <row r="200" spans="1:10" x14ac:dyDescent="0.35">
      <c r="A200" s="49" t="s">
        <v>10</v>
      </c>
      <c r="B200" s="49" t="s">
        <v>421</v>
      </c>
      <c r="C200" s="49" t="s">
        <v>532</v>
      </c>
      <c r="D200" s="49" t="s">
        <v>533</v>
      </c>
      <c r="E200" s="49">
        <v>520686</v>
      </c>
      <c r="F200" s="49" t="s">
        <v>534</v>
      </c>
      <c r="G200" s="49" t="s">
        <v>10</v>
      </c>
      <c r="H200" s="49" t="s">
        <v>532</v>
      </c>
      <c r="I200" s="49" t="s">
        <v>533</v>
      </c>
      <c r="J200" s="49">
        <v>275.88599999999997</v>
      </c>
    </row>
    <row r="201" spans="1:10" x14ac:dyDescent="0.35">
      <c r="A201" s="49" t="s">
        <v>10</v>
      </c>
      <c r="B201" s="49" t="s">
        <v>388</v>
      </c>
      <c r="C201" s="49" t="s">
        <v>535</v>
      </c>
      <c r="D201" s="49" t="s">
        <v>536</v>
      </c>
      <c r="E201" s="49">
        <v>520635</v>
      </c>
      <c r="F201" s="49" t="s">
        <v>394</v>
      </c>
      <c r="G201" s="49" t="s">
        <v>10</v>
      </c>
      <c r="H201" s="49" t="s">
        <v>535</v>
      </c>
      <c r="I201" s="49" t="s">
        <v>536</v>
      </c>
      <c r="J201" s="49">
        <v>26.973999999999997</v>
      </c>
    </row>
    <row r="202" spans="1:10" x14ac:dyDescent="0.35">
      <c r="A202" s="49" t="s">
        <v>10</v>
      </c>
      <c r="B202" s="49">
        <v>67</v>
      </c>
      <c r="C202" s="49" t="s">
        <v>537</v>
      </c>
      <c r="D202" s="49" t="s">
        <v>538</v>
      </c>
      <c r="E202" s="49">
        <v>520631</v>
      </c>
      <c r="F202" s="49" t="s">
        <v>539</v>
      </c>
      <c r="G202" s="49" t="s">
        <v>10</v>
      </c>
      <c r="H202" s="49" t="s">
        <v>537</v>
      </c>
      <c r="I202" s="49" t="s">
        <v>538</v>
      </c>
      <c r="J202" s="49">
        <v>309.91199999999998</v>
      </c>
    </row>
    <row r="203" spans="1:10" x14ac:dyDescent="0.35">
      <c r="A203" s="49" t="s">
        <v>10</v>
      </c>
      <c r="B203" s="49">
        <v>67</v>
      </c>
      <c r="C203" s="49" t="s">
        <v>540</v>
      </c>
      <c r="D203" s="49" t="s">
        <v>541</v>
      </c>
      <c r="E203" s="49">
        <v>520573</v>
      </c>
      <c r="F203" s="49" t="s">
        <v>391</v>
      </c>
      <c r="G203" s="49" t="s">
        <v>10</v>
      </c>
      <c r="H203" s="49" t="s">
        <v>540</v>
      </c>
      <c r="I203" s="49" t="s">
        <v>541</v>
      </c>
      <c r="J203" s="49">
        <v>274.09399999999999</v>
      </c>
    </row>
    <row r="204" spans="1:10" x14ac:dyDescent="0.35">
      <c r="A204" s="49" t="s">
        <v>10</v>
      </c>
      <c r="B204" s="49" t="s">
        <v>447</v>
      </c>
      <c r="C204" s="49" t="s">
        <v>542</v>
      </c>
      <c r="D204" s="49" t="s">
        <v>543</v>
      </c>
      <c r="E204" s="49">
        <v>520536</v>
      </c>
      <c r="F204" s="49" t="s">
        <v>415</v>
      </c>
      <c r="G204" s="49" t="s">
        <v>10</v>
      </c>
      <c r="H204" s="49" t="s">
        <v>542</v>
      </c>
      <c r="I204" s="49" t="s">
        <v>543</v>
      </c>
      <c r="J204" s="49">
        <v>25.502000000000002</v>
      </c>
    </row>
    <row r="205" spans="1:10" x14ac:dyDescent="0.35">
      <c r="A205" s="49" t="s">
        <v>10</v>
      </c>
      <c r="B205" s="49" t="s">
        <v>447</v>
      </c>
      <c r="C205" s="49" t="s">
        <v>544</v>
      </c>
      <c r="D205" s="49" t="s">
        <v>545</v>
      </c>
      <c r="E205" s="49">
        <v>520531</v>
      </c>
      <c r="F205" s="49" t="s">
        <v>546</v>
      </c>
      <c r="G205" s="49" t="s">
        <v>10</v>
      </c>
      <c r="H205" s="49" t="s">
        <v>544</v>
      </c>
      <c r="I205" s="49" t="s">
        <v>545</v>
      </c>
      <c r="J205" s="49">
        <v>42.548000000000002</v>
      </c>
    </row>
    <row r="206" spans="1:10" x14ac:dyDescent="0.35">
      <c r="A206" s="49" t="s">
        <v>10</v>
      </c>
      <c r="B206" s="49" t="s">
        <v>366</v>
      </c>
      <c r="C206" s="49" t="s">
        <v>547</v>
      </c>
      <c r="D206" s="49" t="s">
        <v>548</v>
      </c>
      <c r="E206" s="49">
        <v>520528</v>
      </c>
      <c r="F206" s="49" t="s">
        <v>549</v>
      </c>
      <c r="G206" s="49" t="s">
        <v>10</v>
      </c>
      <c r="H206" s="49" t="s">
        <v>547</v>
      </c>
      <c r="I206" s="49" t="s">
        <v>548</v>
      </c>
      <c r="J206" s="49">
        <v>81.64200000000001</v>
      </c>
    </row>
    <row r="207" spans="1:10" x14ac:dyDescent="0.35">
      <c r="A207" s="49" t="s">
        <v>10</v>
      </c>
      <c r="B207" s="49">
        <v>67</v>
      </c>
      <c r="C207" s="49" t="s">
        <v>550</v>
      </c>
      <c r="D207" s="49">
        <v>383</v>
      </c>
      <c r="E207" s="49">
        <v>520526</v>
      </c>
      <c r="F207" s="49" t="s">
        <v>551</v>
      </c>
      <c r="G207" s="49" t="s">
        <v>10</v>
      </c>
      <c r="H207" s="49" t="s">
        <v>550</v>
      </c>
      <c r="I207" s="49">
        <v>383</v>
      </c>
      <c r="J207" s="49">
        <v>125.25</v>
      </c>
    </row>
    <row r="208" spans="1:10" x14ac:dyDescent="0.35">
      <c r="A208" s="49" t="s">
        <v>10</v>
      </c>
      <c r="B208" s="49" t="s">
        <v>366</v>
      </c>
      <c r="C208" s="49" t="s">
        <v>552</v>
      </c>
      <c r="D208" s="49" t="s">
        <v>553</v>
      </c>
      <c r="E208" s="49">
        <v>520522</v>
      </c>
      <c r="F208" s="49" t="s">
        <v>554</v>
      </c>
      <c r="G208" s="49" t="s">
        <v>10</v>
      </c>
      <c r="H208" s="49" t="s">
        <v>552</v>
      </c>
      <c r="I208" s="49" t="s">
        <v>553</v>
      </c>
      <c r="J208" s="49">
        <v>22.706000000000003</v>
      </c>
    </row>
    <row r="209" spans="1:10" x14ac:dyDescent="0.35">
      <c r="A209" s="49" t="s">
        <v>10</v>
      </c>
      <c r="B209" s="49" t="s">
        <v>388</v>
      </c>
      <c r="C209" s="49" t="s">
        <v>555</v>
      </c>
      <c r="D209" s="49" t="s">
        <v>556</v>
      </c>
      <c r="E209" s="49">
        <v>520469</v>
      </c>
      <c r="F209" s="49" t="s">
        <v>557</v>
      </c>
      <c r="G209" s="49" t="s">
        <v>10</v>
      </c>
      <c r="H209" s="49" t="s">
        <v>555</v>
      </c>
      <c r="I209" s="49" t="s">
        <v>556</v>
      </c>
      <c r="J209" s="49">
        <v>25.228000000000002</v>
      </c>
    </row>
    <row r="210" spans="1:10" x14ac:dyDescent="0.35">
      <c r="A210" s="49" t="s">
        <v>10</v>
      </c>
      <c r="B210" s="49" t="s">
        <v>366</v>
      </c>
      <c r="C210" s="49" t="s">
        <v>558</v>
      </c>
      <c r="D210" s="49" t="s">
        <v>559</v>
      </c>
      <c r="E210" s="49">
        <v>520382</v>
      </c>
      <c r="F210" s="49" t="s">
        <v>560</v>
      </c>
      <c r="G210" s="49" t="s">
        <v>10</v>
      </c>
      <c r="H210" s="49" t="s">
        <v>558</v>
      </c>
      <c r="I210" s="49" t="s">
        <v>559</v>
      </c>
      <c r="J210" s="49">
        <v>18.923999999999999</v>
      </c>
    </row>
    <row r="211" spans="1:10" x14ac:dyDescent="0.35">
      <c r="A211" s="49" t="s">
        <v>10</v>
      </c>
      <c r="B211" s="49" t="s">
        <v>432</v>
      </c>
      <c r="C211" s="49" t="s">
        <v>561</v>
      </c>
      <c r="D211" s="49" t="s">
        <v>562</v>
      </c>
      <c r="E211" s="49">
        <v>520218</v>
      </c>
      <c r="F211" s="49" t="s">
        <v>378</v>
      </c>
      <c r="G211" s="49" t="s">
        <v>10</v>
      </c>
      <c r="H211" s="49" t="s">
        <v>561</v>
      </c>
      <c r="I211" s="49" t="s">
        <v>562</v>
      </c>
      <c r="J211" s="49">
        <v>831.56999999999994</v>
      </c>
    </row>
    <row r="212" spans="1:10" x14ac:dyDescent="0.35">
      <c r="A212" s="49" t="s">
        <v>10</v>
      </c>
      <c r="B212" s="49" t="s">
        <v>355</v>
      </c>
      <c r="C212" s="49" t="s">
        <v>563</v>
      </c>
      <c r="D212" s="49" t="s">
        <v>564</v>
      </c>
      <c r="E212" s="49">
        <v>520200</v>
      </c>
      <c r="F212" s="49" t="s">
        <v>565</v>
      </c>
      <c r="G212" s="49" t="s">
        <v>10</v>
      </c>
      <c r="H212" s="49" t="s">
        <v>563</v>
      </c>
      <c r="I212" s="49" t="s">
        <v>564</v>
      </c>
      <c r="J212" s="49">
        <v>601.00200000000007</v>
      </c>
    </row>
    <row r="213" spans="1:10" x14ac:dyDescent="0.35">
      <c r="A213" s="49" t="s">
        <v>10</v>
      </c>
      <c r="B213" s="49" t="s">
        <v>355</v>
      </c>
      <c r="C213" s="49">
        <v>107</v>
      </c>
      <c r="D213" s="49">
        <v>0</v>
      </c>
      <c r="E213" s="49">
        <v>520193</v>
      </c>
      <c r="F213" s="49" t="s">
        <v>415</v>
      </c>
      <c r="G213" s="49" t="s">
        <v>10</v>
      </c>
      <c r="H213" s="49">
        <v>107</v>
      </c>
      <c r="I213" s="49">
        <v>0</v>
      </c>
      <c r="J213" s="49">
        <v>107</v>
      </c>
    </row>
    <row r="214" spans="1:10" x14ac:dyDescent="0.35">
      <c r="A214" s="49" t="s">
        <v>10</v>
      </c>
      <c r="B214" s="49" t="s">
        <v>412</v>
      </c>
      <c r="C214" s="49" t="s">
        <v>566</v>
      </c>
      <c r="D214" s="49" t="s">
        <v>567</v>
      </c>
      <c r="E214" s="49">
        <v>520176</v>
      </c>
      <c r="F214" s="49" t="s">
        <v>568</v>
      </c>
      <c r="G214" s="49" t="s">
        <v>10</v>
      </c>
      <c r="H214" s="49" t="s">
        <v>566</v>
      </c>
      <c r="I214" s="49" t="s">
        <v>567</v>
      </c>
      <c r="J214" s="49">
        <v>38.936</v>
      </c>
    </row>
    <row r="215" spans="1:10" x14ac:dyDescent="0.35">
      <c r="A215" s="49" t="s">
        <v>10</v>
      </c>
      <c r="B215" s="49" t="s">
        <v>366</v>
      </c>
      <c r="C215" s="49" t="s">
        <v>569</v>
      </c>
      <c r="D215" s="49" t="s">
        <v>570</v>
      </c>
      <c r="E215" s="49">
        <v>520155</v>
      </c>
      <c r="F215" s="49" t="s">
        <v>382</v>
      </c>
      <c r="G215" s="49" t="s">
        <v>10</v>
      </c>
      <c r="H215" s="49" t="s">
        <v>569</v>
      </c>
      <c r="I215" s="49" t="s">
        <v>570</v>
      </c>
      <c r="J215" s="49">
        <v>87.444000000000003</v>
      </c>
    </row>
    <row r="216" spans="1:10" x14ac:dyDescent="0.35">
      <c r="A216" s="49" t="s">
        <v>10</v>
      </c>
      <c r="B216" s="49" t="s">
        <v>383</v>
      </c>
      <c r="C216" s="49" t="s">
        <v>571</v>
      </c>
      <c r="D216" s="49" t="s">
        <v>572</v>
      </c>
      <c r="E216" s="49">
        <v>520133</v>
      </c>
      <c r="F216" s="49" t="s">
        <v>573</v>
      </c>
      <c r="G216" s="49" t="s">
        <v>10</v>
      </c>
      <c r="H216" s="49" t="s">
        <v>571</v>
      </c>
      <c r="I216" s="49" t="s">
        <v>572</v>
      </c>
      <c r="J216" s="49">
        <v>92.683999999999997</v>
      </c>
    </row>
    <row r="217" spans="1:10" x14ac:dyDescent="0.35">
      <c r="A217" s="49" t="s">
        <v>10</v>
      </c>
      <c r="B217" s="49" t="s">
        <v>402</v>
      </c>
      <c r="C217" s="49" t="s">
        <v>574</v>
      </c>
      <c r="D217" s="49" t="s">
        <v>575</v>
      </c>
      <c r="E217" s="49">
        <v>520113</v>
      </c>
      <c r="F217" s="49" t="s">
        <v>405</v>
      </c>
      <c r="G217" s="49" t="s">
        <v>10</v>
      </c>
      <c r="H217" s="49" t="s">
        <v>574</v>
      </c>
      <c r="I217" s="49" t="s">
        <v>575</v>
      </c>
      <c r="J217" s="49">
        <v>41.147999999999996</v>
      </c>
    </row>
    <row r="218" spans="1:10" x14ac:dyDescent="0.35">
      <c r="A218" s="49" t="s">
        <v>10</v>
      </c>
      <c r="B218" s="49" t="s">
        <v>416</v>
      </c>
      <c r="C218" s="49" t="s">
        <v>576</v>
      </c>
      <c r="D218" s="49">
        <v>0</v>
      </c>
      <c r="E218" s="49">
        <v>520070</v>
      </c>
      <c r="F218" s="49" t="s">
        <v>577</v>
      </c>
      <c r="G218" s="49" t="s">
        <v>10</v>
      </c>
      <c r="H218" s="49" t="s">
        <v>576</v>
      </c>
      <c r="I218" s="49">
        <v>0</v>
      </c>
      <c r="J218" s="49">
        <v>478.8</v>
      </c>
    </row>
    <row r="219" spans="1:10" x14ac:dyDescent="0.35">
      <c r="A219" s="49" t="s">
        <v>10</v>
      </c>
      <c r="B219" s="49" t="s">
        <v>388</v>
      </c>
      <c r="C219" s="49">
        <v>254</v>
      </c>
      <c r="D219" s="49">
        <v>0</v>
      </c>
      <c r="E219" s="49">
        <v>520034</v>
      </c>
      <c r="F219" s="49" t="s">
        <v>578</v>
      </c>
      <c r="G219" s="49" t="s">
        <v>10</v>
      </c>
      <c r="H219" s="49">
        <v>254</v>
      </c>
      <c r="I219" s="49">
        <v>0</v>
      </c>
      <c r="J219" s="49">
        <v>254</v>
      </c>
    </row>
    <row r="220" spans="1:10" x14ac:dyDescent="0.35">
      <c r="A220" s="49" t="s">
        <v>10</v>
      </c>
      <c r="B220" s="49" t="s">
        <v>355</v>
      </c>
      <c r="C220" s="49" t="s">
        <v>356</v>
      </c>
      <c r="D220" s="49" t="s">
        <v>357</v>
      </c>
      <c r="E220" s="49">
        <v>521131</v>
      </c>
      <c r="F220" s="49" t="s">
        <v>194</v>
      </c>
      <c r="G220" s="49" t="s">
        <v>10</v>
      </c>
      <c r="H220" s="49" t="s">
        <v>579</v>
      </c>
      <c r="I220" s="49" t="s">
        <v>580</v>
      </c>
      <c r="J220" s="49">
        <v>626.04399999999998</v>
      </c>
    </row>
    <row r="221" spans="1:10" x14ac:dyDescent="0.35">
      <c r="A221" s="49" t="s">
        <v>10</v>
      </c>
      <c r="B221" s="49" t="s">
        <v>360</v>
      </c>
      <c r="C221" s="49" t="s">
        <v>361</v>
      </c>
      <c r="D221" s="49" t="s">
        <v>362</v>
      </c>
      <c r="E221" s="49">
        <v>520908</v>
      </c>
      <c r="F221" s="49" t="s">
        <v>363</v>
      </c>
      <c r="G221" s="49" t="s">
        <v>10</v>
      </c>
      <c r="H221" s="49" t="s">
        <v>581</v>
      </c>
      <c r="I221" s="49" t="s">
        <v>582</v>
      </c>
      <c r="J221" s="49">
        <v>630.24800000000005</v>
      </c>
    </row>
    <row r="222" spans="1:10" x14ac:dyDescent="0.35">
      <c r="A222" s="49" t="s">
        <v>11</v>
      </c>
      <c r="B222" s="49" t="s">
        <v>583</v>
      </c>
      <c r="C222" s="49" t="s">
        <v>584</v>
      </c>
      <c r="D222" s="49" t="s">
        <v>585</v>
      </c>
      <c r="E222" s="49">
        <v>522932</v>
      </c>
      <c r="F222" s="49" t="s">
        <v>586</v>
      </c>
      <c r="G222" s="49" t="s">
        <v>11</v>
      </c>
      <c r="H222" s="49" t="s">
        <v>584</v>
      </c>
      <c r="I222" s="49" t="s">
        <v>585</v>
      </c>
      <c r="J222" s="49">
        <v>19.566000000000003</v>
      </c>
    </row>
    <row r="223" spans="1:10" x14ac:dyDescent="0.35">
      <c r="A223" s="49" t="s">
        <v>11</v>
      </c>
      <c r="B223" s="49" t="s">
        <v>583</v>
      </c>
      <c r="C223" s="49" t="s">
        <v>587</v>
      </c>
      <c r="D223" s="49">
        <v>0</v>
      </c>
      <c r="E223" s="49">
        <v>521801</v>
      </c>
      <c r="F223" s="49" t="s">
        <v>588</v>
      </c>
      <c r="G223" s="49" t="s">
        <v>11</v>
      </c>
      <c r="H223" s="49" t="s">
        <v>587</v>
      </c>
      <c r="I223" s="49">
        <v>0</v>
      </c>
      <c r="J223" s="49">
        <v>18.3</v>
      </c>
    </row>
    <row r="224" spans="1:10" x14ac:dyDescent="0.35">
      <c r="A224" s="49" t="s">
        <v>11</v>
      </c>
      <c r="B224" s="49" t="s">
        <v>589</v>
      </c>
      <c r="C224" s="49" t="s">
        <v>590</v>
      </c>
      <c r="D224" s="49" t="s">
        <v>591</v>
      </c>
      <c r="E224" s="49">
        <v>522170</v>
      </c>
      <c r="F224" s="49" t="s">
        <v>592</v>
      </c>
      <c r="G224" s="49" t="s">
        <v>11</v>
      </c>
      <c r="H224" s="49" t="s">
        <v>590</v>
      </c>
      <c r="I224" s="49" t="s">
        <v>591</v>
      </c>
      <c r="J224" s="49">
        <v>80.768000000000001</v>
      </c>
    </row>
    <row r="225" spans="1:10" x14ac:dyDescent="0.35">
      <c r="A225" s="49" t="s">
        <v>11</v>
      </c>
      <c r="B225" s="49" t="s">
        <v>589</v>
      </c>
      <c r="C225" s="49" t="s">
        <v>593</v>
      </c>
      <c r="D225" s="49" t="s">
        <v>594</v>
      </c>
      <c r="E225" s="49">
        <v>522165</v>
      </c>
      <c r="F225" s="49" t="s">
        <v>595</v>
      </c>
      <c r="G225" s="49" t="s">
        <v>11</v>
      </c>
      <c r="H225" s="49" t="s">
        <v>593</v>
      </c>
      <c r="I225" s="49" t="s">
        <v>594</v>
      </c>
      <c r="J225" s="49">
        <v>34.438000000000002</v>
      </c>
    </row>
    <row r="226" spans="1:10" x14ac:dyDescent="0.35">
      <c r="A226" s="49" t="s">
        <v>11</v>
      </c>
      <c r="B226" s="49" t="s">
        <v>583</v>
      </c>
      <c r="C226" s="49" t="s">
        <v>596</v>
      </c>
      <c r="D226" s="49" t="s">
        <v>597</v>
      </c>
      <c r="E226" s="49">
        <v>521848</v>
      </c>
      <c r="F226" s="49" t="s">
        <v>598</v>
      </c>
      <c r="G226" s="49" t="s">
        <v>11</v>
      </c>
      <c r="H226" s="49" t="s">
        <v>596</v>
      </c>
      <c r="I226" s="49" t="s">
        <v>597</v>
      </c>
      <c r="J226" s="49">
        <v>624.46400000000006</v>
      </c>
    </row>
    <row r="227" spans="1:10" x14ac:dyDescent="0.35">
      <c r="A227" s="49" t="s">
        <v>11</v>
      </c>
      <c r="B227" s="49" t="s">
        <v>583</v>
      </c>
      <c r="C227" s="49">
        <v>0</v>
      </c>
      <c r="D227" s="49" t="s">
        <v>599</v>
      </c>
      <c r="E227" s="49">
        <v>521799</v>
      </c>
      <c r="F227" s="49" t="s">
        <v>600</v>
      </c>
      <c r="G227" s="49" t="s">
        <v>11</v>
      </c>
      <c r="H227" s="49">
        <v>0</v>
      </c>
      <c r="I227" s="49" t="s">
        <v>599</v>
      </c>
      <c r="J227" s="49">
        <v>19.456</v>
      </c>
    </row>
    <row r="228" spans="1:10" x14ac:dyDescent="0.35">
      <c r="A228" s="49" t="s">
        <v>11</v>
      </c>
      <c r="B228" s="49" t="s">
        <v>583</v>
      </c>
      <c r="C228" s="49">
        <v>96</v>
      </c>
      <c r="D228" s="49">
        <v>0</v>
      </c>
      <c r="E228" s="49">
        <v>521633</v>
      </c>
      <c r="F228" s="49" t="s">
        <v>601</v>
      </c>
      <c r="G228" s="49" t="s">
        <v>11</v>
      </c>
      <c r="H228" s="49">
        <v>96</v>
      </c>
      <c r="I228" s="49">
        <v>0</v>
      </c>
      <c r="J228" s="49">
        <v>96</v>
      </c>
    </row>
    <row r="229" spans="1:10" x14ac:dyDescent="0.35">
      <c r="A229" s="49" t="s">
        <v>11</v>
      </c>
      <c r="B229" s="49" t="s">
        <v>589</v>
      </c>
      <c r="C229" s="49" t="s">
        <v>602</v>
      </c>
      <c r="D229" s="49" t="s">
        <v>603</v>
      </c>
      <c r="E229" s="49">
        <v>521475</v>
      </c>
      <c r="F229" s="49" t="s">
        <v>604</v>
      </c>
      <c r="G229" s="49" t="s">
        <v>11</v>
      </c>
      <c r="H229" s="49" t="s">
        <v>602</v>
      </c>
      <c r="I229" s="49" t="s">
        <v>603</v>
      </c>
      <c r="J229" s="49">
        <v>10.273999999999999</v>
      </c>
    </row>
    <row r="230" spans="1:10" x14ac:dyDescent="0.35">
      <c r="A230" s="49" t="s">
        <v>11</v>
      </c>
      <c r="B230" s="49" t="s">
        <v>605</v>
      </c>
      <c r="C230" s="49" t="s">
        <v>606</v>
      </c>
      <c r="D230" s="49">
        <v>0</v>
      </c>
      <c r="E230" s="49">
        <v>521583</v>
      </c>
      <c r="F230" s="49" t="s">
        <v>607</v>
      </c>
      <c r="G230" s="49" t="s">
        <v>11</v>
      </c>
      <c r="H230" s="49" t="s">
        <v>606</v>
      </c>
      <c r="I230" s="49">
        <v>0</v>
      </c>
      <c r="J230" s="49">
        <v>189.1</v>
      </c>
    </row>
    <row r="231" spans="1:10" x14ac:dyDescent="0.35">
      <c r="A231" s="49" t="s">
        <v>11</v>
      </c>
      <c r="B231" s="49" t="s">
        <v>583</v>
      </c>
      <c r="C231" s="49" t="s">
        <v>608</v>
      </c>
      <c r="D231" s="49" t="s">
        <v>609</v>
      </c>
      <c r="E231" s="49">
        <v>521449</v>
      </c>
      <c r="F231" s="49" t="s">
        <v>610</v>
      </c>
      <c r="G231" s="49" t="s">
        <v>11</v>
      </c>
      <c r="H231" s="49" t="s">
        <v>608</v>
      </c>
      <c r="I231" s="49" t="s">
        <v>609</v>
      </c>
      <c r="J231" s="49">
        <v>81.27000000000001</v>
      </c>
    </row>
    <row r="232" spans="1:10" x14ac:dyDescent="0.35">
      <c r="A232" s="49" t="s">
        <v>11</v>
      </c>
      <c r="B232" s="49" t="s">
        <v>611</v>
      </c>
      <c r="C232" s="49">
        <v>0</v>
      </c>
      <c r="D232" s="49" t="s">
        <v>612</v>
      </c>
      <c r="E232" s="49">
        <v>521398</v>
      </c>
      <c r="F232" s="49" t="s">
        <v>613</v>
      </c>
      <c r="G232" s="49" t="s">
        <v>11</v>
      </c>
      <c r="H232" s="49">
        <v>0</v>
      </c>
      <c r="I232" s="49" t="s">
        <v>612</v>
      </c>
      <c r="J232" s="49">
        <v>22.306000000000001</v>
      </c>
    </row>
    <row r="233" spans="1:10" x14ac:dyDescent="0.35">
      <c r="A233" s="49" t="s">
        <v>11</v>
      </c>
      <c r="B233" s="49" t="s">
        <v>589</v>
      </c>
      <c r="C233" s="49" t="s">
        <v>614</v>
      </c>
      <c r="D233" s="49" t="s">
        <v>615</v>
      </c>
      <c r="E233" s="49">
        <v>521325</v>
      </c>
      <c r="F233" s="49" t="s">
        <v>616</v>
      </c>
      <c r="G233" s="49" t="s">
        <v>11</v>
      </c>
      <c r="H233" s="49" t="s">
        <v>614</v>
      </c>
      <c r="I233" s="49" t="s">
        <v>615</v>
      </c>
      <c r="J233" s="49">
        <v>47.381999999999998</v>
      </c>
    </row>
    <row r="234" spans="1:10" x14ac:dyDescent="0.35">
      <c r="A234" s="49" t="s">
        <v>11</v>
      </c>
      <c r="B234" s="49" t="s">
        <v>583</v>
      </c>
      <c r="C234" s="49" t="s">
        <v>617</v>
      </c>
      <c r="D234" s="49" t="s">
        <v>618</v>
      </c>
      <c r="E234" s="49">
        <v>521397</v>
      </c>
      <c r="F234" s="49" t="s">
        <v>586</v>
      </c>
      <c r="G234" s="49" t="s">
        <v>11</v>
      </c>
      <c r="H234" s="49" t="s">
        <v>617</v>
      </c>
      <c r="I234" s="49" t="s">
        <v>618</v>
      </c>
      <c r="J234" s="49">
        <v>10.288</v>
      </c>
    </row>
    <row r="235" spans="1:10" x14ac:dyDescent="0.35">
      <c r="A235" s="49" t="s">
        <v>11</v>
      </c>
      <c r="B235" s="49" t="s">
        <v>611</v>
      </c>
      <c r="C235" s="49" t="s">
        <v>619</v>
      </c>
      <c r="D235" s="49" t="s">
        <v>620</v>
      </c>
      <c r="E235" s="49">
        <v>520771</v>
      </c>
      <c r="F235" s="49" t="s">
        <v>621</v>
      </c>
      <c r="G235" s="49" t="s">
        <v>11</v>
      </c>
      <c r="H235" s="49" t="s">
        <v>619</v>
      </c>
      <c r="I235" s="49" t="s">
        <v>620</v>
      </c>
      <c r="J235" s="49">
        <v>26.268000000000001</v>
      </c>
    </row>
    <row r="236" spans="1:10" x14ac:dyDescent="0.35">
      <c r="A236" s="49" t="s">
        <v>11</v>
      </c>
      <c r="B236" s="49" t="s">
        <v>622</v>
      </c>
      <c r="C236" s="49">
        <v>1278</v>
      </c>
      <c r="D236" s="49" t="s">
        <v>623</v>
      </c>
      <c r="E236" s="49">
        <v>520770</v>
      </c>
      <c r="F236" s="49" t="s">
        <v>624</v>
      </c>
      <c r="G236" s="49" t="s">
        <v>11</v>
      </c>
      <c r="H236" s="49">
        <v>1278</v>
      </c>
      <c r="I236" s="49" t="s">
        <v>623</v>
      </c>
      <c r="J236" s="49">
        <v>1284.21</v>
      </c>
    </row>
    <row r="237" spans="1:10" x14ac:dyDescent="0.35">
      <c r="A237" s="49" t="s">
        <v>11</v>
      </c>
      <c r="B237" s="49" t="s">
        <v>583</v>
      </c>
      <c r="C237" s="49" t="s">
        <v>625</v>
      </c>
      <c r="D237" s="49" t="s">
        <v>626</v>
      </c>
      <c r="E237" s="49">
        <v>521177</v>
      </c>
      <c r="F237" s="49" t="s">
        <v>627</v>
      </c>
      <c r="G237" s="49" t="s">
        <v>11</v>
      </c>
      <c r="H237" s="49" t="s">
        <v>625</v>
      </c>
      <c r="I237" s="49" t="s">
        <v>626</v>
      </c>
      <c r="J237" s="49">
        <v>345.57600000000002</v>
      </c>
    </row>
    <row r="238" spans="1:10" x14ac:dyDescent="0.35">
      <c r="A238" s="49" t="s">
        <v>11</v>
      </c>
      <c r="B238" s="49" t="s">
        <v>583</v>
      </c>
      <c r="C238" s="49" t="s">
        <v>628</v>
      </c>
      <c r="D238" s="49" t="s">
        <v>629</v>
      </c>
      <c r="E238" s="49">
        <v>521087</v>
      </c>
      <c r="F238" s="49" t="s">
        <v>630</v>
      </c>
      <c r="G238" s="49" t="s">
        <v>11</v>
      </c>
      <c r="H238" s="49" t="s">
        <v>628</v>
      </c>
      <c r="I238" s="49" t="s">
        <v>629</v>
      </c>
      <c r="J238" s="49">
        <v>217.892</v>
      </c>
    </row>
    <row r="239" spans="1:10" x14ac:dyDescent="0.35">
      <c r="A239" s="49" t="s">
        <v>11</v>
      </c>
      <c r="B239" s="49" t="s">
        <v>589</v>
      </c>
      <c r="C239" s="49" t="s">
        <v>631</v>
      </c>
      <c r="D239" s="49" t="s">
        <v>632</v>
      </c>
      <c r="E239" s="49">
        <v>520995</v>
      </c>
      <c r="F239" s="49" t="s">
        <v>600</v>
      </c>
      <c r="G239" s="49" t="s">
        <v>11</v>
      </c>
      <c r="H239" s="49" t="s">
        <v>631</v>
      </c>
      <c r="I239" s="49" t="s">
        <v>632</v>
      </c>
      <c r="J239" s="49">
        <v>733.45600000000002</v>
      </c>
    </row>
    <row r="240" spans="1:10" x14ac:dyDescent="0.35">
      <c r="A240" s="49" t="s">
        <v>11</v>
      </c>
      <c r="B240" s="49" t="s">
        <v>583</v>
      </c>
      <c r="C240" s="49" t="s">
        <v>633</v>
      </c>
      <c r="D240" s="49" t="s">
        <v>634</v>
      </c>
      <c r="E240" s="49">
        <v>520926</v>
      </c>
      <c r="F240" s="49" t="s">
        <v>588</v>
      </c>
      <c r="G240" s="49" t="s">
        <v>11</v>
      </c>
      <c r="H240" s="49" t="s">
        <v>633</v>
      </c>
      <c r="I240" s="49" t="s">
        <v>634</v>
      </c>
      <c r="J240" s="49">
        <v>46.504000000000005</v>
      </c>
    </row>
    <row r="241" spans="1:10" x14ac:dyDescent="0.35">
      <c r="A241" s="49" t="s">
        <v>11</v>
      </c>
      <c r="B241" s="49" t="s">
        <v>589</v>
      </c>
      <c r="C241" s="49" t="s">
        <v>635</v>
      </c>
      <c r="D241" s="49" t="s">
        <v>636</v>
      </c>
      <c r="E241" s="49">
        <v>520882</v>
      </c>
      <c r="F241" s="49" t="s">
        <v>637</v>
      </c>
      <c r="G241" s="49" t="s">
        <v>11</v>
      </c>
      <c r="H241" s="49" t="s">
        <v>635</v>
      </c>
      <c r="I241" s="49" t="s">
        <v>636</v>
      </c>
      <c r="J241" s="49">
        <v>277.64400000000001</v>
      </c>
    </row>
    <row r="242" spans="1:10" x14ac:dyDescent="0.35">
      <c r="A242" s="49" t="s">
        <v>11</v>
      </c>
      <c r="B242" s="49" t="s">
        <v>583</v>
      </c>
      <c r="C242" s="49" t="s">
        <v>638</v>
      </c>
      <c r="D242" s="49" t="s">
        <v>639</v>
      </c>
      <c r="E242" s="49">
        <v>520802</v>
      </c>
      <c r="F242" s="49" t="s">
        <v>640</v>
      </c>
      <c r="G242" s="49" t="s">
        <v>11</v>
      </c>
      <c r="H242" s="49" t="s">
        <v>638</v>
      </c>
      <c r="I242" s="49" t="s">
        <v>639</v>
      </c>
      <c r="J242" s="49">
        <v>766.56</v>
      </c>
    </row>
    <row r="243" spans="1:10" x14ac:dyDescent="0.35">
      <c r="A243" s="49" t="s">
        <v>11</v>
      </c>
      <c r="B243" s="49" t="s">
        <v>583</v>
      </c>
      <c r="C243" s="49" t="s">
        <v>641</v>
      </c>
      <c r="D243" s="49" t="s">
        <v>642</v>
      </c>
      <c r="E243" s="49">
        <v>520760</v>
      </c>
      <c r="F243" s="49" t="s">
        <v>643</v>
      </c>
      <c r="G243" s="49" t="s">
        <v>11</v>
      </c>
      <c r="H243" s="49" t="s">
        <v>641</v>
      </c>
      <c r="I243" s="49" t="s">
        <v>642</v>
      </c>
      <c r="J243" s="49">
        <v>22.328000000000003</v>
      </c>
    </row>
    <row r="244" spans="1:10" x14ac:dyDescent="0.35">
      <c r="A244" s="49" t="s">
        <v>11</v>
      </c>
      <c r="B244" s="49" t="s">
        <v>583</v>
      </c>
      <c r="C244" s="49" t="s">
        <v>644</v>
      </c>
      <c r="D244" s="49" t="s">
        <v>645</v>
      </c>
      <c r="E244" s="49">
        <v>520690</v>
      </c>
      <c r="F244" s="49" t="s">
        <v>640</v>
      </c>
      <c r="G244" s="49" t="s">
        <v>11</v>
      </c>
      <c r="H244" s="49" t="s">
        <v>644</v>
      </c>
      <c r="I244" s="49" t="s">
        <v>645</v>
      </c>
      <c r="J244" s="49">
        <v>1421.1559999999999</v>
      </c>
    </row>
    <row r="245" spans="1:10" x14ac:dyDescent="0.35">
      <c r="A245" s="49" t="s">
        <v>11</v>
      </c>
      <c r="B245" s="49" t="s">
        <v>622</v>
      </c>
      <c r="C245" s="49">
        <v>300</v>
      </c>
      <c r="D245" s="49">
        <v>0</v>
      </c>
      <c r="E245" s="49">
        <v>520673</v>
      </c>
      <c r="F245" s="49" t="s">
        <v>121</v>
      </c>
      <c r="G245" s="49" t="s">
        <v>11</v>
      </c>
      <c r="H245" s="49">
        <v>300</v>
      </c>
      <c r="I245" s="49">
        <v>0</v>
      </c>
      <c r="J245" s="49">
        <v>300</v>
      </c>
    </row>
    <row r="246" spans="1:10" x14ac:dyDescent="0.35">
      <c r="A246" s="49" t="s">
        <v>11</v>
      </c>
      <c r="B246" s="49" t="s">
        <v>583</v>
      </c>
      <c r="C246" s="49" t="s">
        <v>646</v>
      </c>
      <c r="D246" s="49" t="s">
        <v>647</v>
      </c>
      <c r="E246" s="49">
        <v>520579</v>
      </c>
      <c r="F246" s="49" t="s">
        <v>592</v>
      </c>
      <c r="G246" s="49" t="s">
        <v>11</v>
      </c>
      <c r="H246" s="49" t="s">
        <v>646</v>
      </c>
      <c r="I246" s="49" t="s">
        <v>647</v>
      </c>
      <c r="J246" s="49">
        <v>255.75</v>
      </c>
    </row>
    <row r="247" spans="1:10" x14ac:dyDescent="0.35">
      <c r="A247" s="49" t="s">
        <v>11</v>
      </c>
      <c r="B247" s="49" t="s">
        <v>589</v>
      </c>
      <c r="C247" s="49" t="s">
        <v>648</v>
      </c>
      <c r="D247" s="49">
        <v>0</v>
      </c>
      <c r="E247" s="49">
        <v>520513</v>
      </c>
      <c r="F247" s="49" t="s">
        <v>649</v>
      </c>
      <c r="G247" s="49" t="s">
        <v>11</v>
      </c>
      <c r="H247" s="49" t="s">
        <v>648</v>
      </c>
      <c r="I247" s="49">
        <v>0</v>
      </c>
      <c r="J247" s="49">
        <v>76.34</v>
      </c>
    </row>
    <row r="248" spans="1:10" x14ac:dyDescent="0.35">
      <c r="A248" s="49" t="s">
        <v>11</v>
      </c>
      <c r="B248" s="49" t="s">
        <v>583</v>
      </c>
      <c r="C248" s="49" t="s">
        <v>650</v>
      </c>
      <c r="D248" s="49" t="s">
        <v>651</v>
      </c>
      <c r="E248" s="49">
        <v>520654</v>
      </c>
      <c r="F248" s="49" t="s">
        <v>652</v>
      </c>
      <c r="G248" s="49" t="s">
        <v>11</v>
      </c>
      <c r="H248" s="49" t="s">
        <v>650</v>
      </c>
      <c r="I248" s="49" t="s">
        <v>653</v>
      </c>
      <c r="J248" s="49">
        <v>32.700000000000003</v>
      </c>
    </row>
    <row r="249" spans="1:10" x14ac:dyDescent="0.35">
      <c r="A249" s="49" t="s">
        <v>11</v>
      </c>
      <c r="B249" s="49" t="s">
        <v>583</v>
      </c>
      <c r="C249" s="49" t="s">
        <v>654</v>
      </c>
      <c r="D249" s="49" t="s">
        <v>655</v>
      </c>
      <c r="E249" s="49">
        <v>520457</v>
      </c>
      <c r="F249" s="49" t="s">
        <v>656</v>
      </c>
      <c r="G249" s="49" t="s">
        <v>11</v>
      </c>
      <c r="H249" s="49" t="s">
        <v>654</v>
      </c>
      <c r="I249" s="49" t="s">
        <v>655</v>
      </c>
      <c r="J249" s="49">
        <v>40.304000000000002</v>
      </c>
    </row>
    <row r="250" spans="1:10" x14ac:dyDescent="0.35">
      <c r="A250" s="49" t="s">
        <v>11</v>
      </c>
      <c r="B250" s="49" t="s">
        <v>589</v>
      </c>
      <c r="C250" s="49">
        <v>180</v>
      </c>
      <c r="D250" s="49" t="s">
        <v>657</v>
      </c>
      <c r="E250" s="49">
        <v>520542</v>
      </c>
      <c r="F250" s="49" t="s">
        <v>658</v>
      </c>
      <c r="G250" s="49" t="s">
        <v>11</v>
      </c>
      <c r="H250" s="49">
        <v>180</v>
      </c>
      <c r="I250" s="49" t="s">
        <v>657</v>
      </c>
      <c r="J250" s="49">
        <v>202.916</v>
      </c>
    </row>
    <row r="251" spans="1:10" x14ac:dyDescent="0.35">
      <c r="A251" s="49" t="s">
        <v>11</v>
      </c>
      <c r="B251" s="49" t="s">
        <v>583</v>
      </c>
      <c r="C251" s="49" t="s">
        <v>659</v>
      </c>
      <c r="D251" s="49">
        <v>0</v>
      </c>
      <c r="E251" s="49">
        <v>520519</v>
      </c>
      <c r="F251" s="49" t="s">
        <v>588</v>
      </c>
      <c r="G251" s="49" t="s">
        <v>11</v>
      </c>
      <c r="H251" s="49" t="s">
        <v>659</v>
      </c>
      <c r="I251" s="49">
        <v>0</v>
      </c>
      <c r="J251" s="49">
        <v>74.42</v>
      </c>
    </row>
    <row r="252" spans="1:10" x14ac:dyDescent="0.35">
      <c r="A252" s="49" t="s">
        <v>11</v>
      </c>
      <c r="B252" s="49" t="s">
        <v>589</v>
      </c>
      <c r="C252" s="49" t="s">
        <v>660</v>
      </c>
      <c r="D252" s="49" t="s">
        <v>661</v>
      </c>
      <c r="E252" s="49">
        <v>520442</v>
      </c>
      <c r="F252" s="49" t="s">
        <v>662</v>
      </c>
      <c r="G252" s="49" t="s">
        <v>11</v>
      </c>
      <c r="H252" s="49" t="s">
        <v>660</v>
      </c>
      <c r="I252" s="49" t="s">
        <v>661</v>
      </c>
      <c r="J252" s="49">
        <v>46.567999999999998</v>
      </c>
    </row>
    <row r="253" spans="1:10" x14ac:dyDescent="0.35">
      <c r="A253" s="49" t="s">
        <v>11</v>
      </c>
      <c r="B253" s="49" t="s">
        <v>583</v>
      </c>
      <c r="C253" s="49" t="s">
        <v>663</v>
      </c>
      <c r="D253" s="49" t="s">
        <v>664</v>
      </c>
      <c r="E253" s="49">
        <v>520439</v>
      </c>
      <c r="F253" s="49" t="s">
        <v>665</v>
      </c>
      <c r="G253" s="49" t="s">
        <v>11</v>
      </c>
      <c r="H253" s="49" t="s">
        <v>663</v>
      </c>
      <c r="I253" s="49" t="s">
        <v>664</v>
      </c>
      <c r="J253" s="49">
        <v>36.183999999999997</v>
      </c>
    </row>
    <row r="254" spans="1:10" x14ac:dyDescent="0.35">
      <c r="A254" s="49" t="s">
        <v>11</v>
      </c>
      <c r="B254" s="49" t="s">
        <v>589</v>
      </c>
      <c r="C254" s="49" t="s">
        <v>666</v>
      </c>
      <c r="D254" s="49" t="s">
        <v>667</v>
      </c>
      <c r="E254" s="49">
        <v>520192</v>
      </c>
      <c r="F254" s="49" t="s">
        <v>668</v>
      </c>
      <c r="G254" s="49" t="s">
        <v>11</v>
      </c>
      <c r="H254" s="49" t="s">
        <v>666</v>
      </c>
      <c r="I254" s="49" t="s">
        <v>667</v>
      </c>
      <c r="J254" s="49">
        <v>102.45599999999999</v>
      </c>
    </row>
    <row r="255" spans="1:10" x14ac:dyDescent="0.35">
      <c r="A255" s="49" t="s">
        <v>11</v>
      </c>
      <c r="B255" s="49" t="s">
        <v>611</v>
      </c>
      <c r="C255" s="49" t="s">
        <v>669</v>
      </c>
      <c r="D255" s="49">
        <v>0</v>
      </c>
      <c r="E255" s="49">
        <v>520170</v>
      </c>
      <c r="F255" s="49" t="s">
        <v>670</v>
      </c>
      <c r="G255" s="49" t="s">
        <v>11</v>
      </c>
      <c r="H255" s="49" t="s">
        <v>669</v>
      </c>
      <c r="I255" s="49">
        <v>0</v>
      </c>
      <c r="J255" s="49">
        <v>228.89</v>
      </c>
    </row>
    <row r="256" spans="1:10" x14ac:dyDescent="0.35">
      <c r="A256" s="49" t="s">
        <v>11</v>
      </c>
      <c r="B256" s="49" t="s">
        <v>605</v>
      </c>
      <c r="C256" s="49" t="s">
        <v>671</v>
      </c>
      <c r="D256" s="49" t="s">
        <v>672</v>
      </c>
      <c r="E256" s="49">
        <v>520022</v>
      </c>
      <c r="F256" s="49" t="s">
        <v>673</v>
      </c>
      <c r="G256" s="49" t="s">
        <v>11</v>
      </c>
      <c r="H256" s="49" t="s">
        <v>671</v>
      </c>
      <c r="I256" s="49" t="s">
        <v>672</v>
      </c>
      <c r="J256" s="49">
        <v>23.404</v>
      </c>
    </row>
    <row r="257" spans="1:10" x14ac:dyDescent="0.35">
      <c r="A257" s="49" t="s">
        <v>11</v>
      </c>
      <c r="B257" s="49" t="s">
        <v>583</v>
      </c>
      <c r="C257" s="49" t="s">
        <v>676</v>
      </c>
      <c r="D257" s="49">
        <v>0</v>
      </c>
      <c r="E257" s="49">
        <v>520048</v>
      </c>
      <c r="F257" s="49" t="s">
        <v>595</v>
      </c>
      <c r="G257" s="49" t="s">
        <v>11</v>
      </c>
      <c r="H257" s="49" t="s">
        <v>676</v>
      </c>
      <c r="I257" s="49">
        <v>0</v>
      </c>
      <c r="J257" s="49">
        <v>93.1</v>
      </c>
    </row>
    <row r="258" spans="1:10" x14ac:dyDescent="0.35">
      <c r="A258" s="49" t="s">
        <v>11</v>
      </c>
      <c r="B258" s="49" t="s">
        <v>583</v>
      </c>
      <c r="C258" s="49" t="s">
        <v>650</v>
      </c>
      <c r="D258" s="49" t="s">
        <v>651</v>
      </c>
      <c r="E258" s="49">
        <v>520654</v>
      </c>
      <c r="F258" s="49" t="s">
        <v>652</v>
      </c>
      <c r="G258" s="49" t="s">
        <v>42</v>
      </c>
      <c r="H258" s="49">
        <v>0</v>
      </c>
      <c r="I258" s="49" t="s">
        <v>3791</v>
      </c>
      <c r="J258" s="49">
        <v>9.2540000000000013</v>
      </c>
    </row>
    <row r="259" spans="1:10" x14ac:dyDescent="0.35">
      <c r="A259" s="49" t="s">
        <v>12</v>
      </c>
      <c r="B259" s="49">
        <v>77</v>
      </c>
      <c r="C259" s="49" t="s">
        <v>674</v>
      </c>
      <c r="D259" s="49">
        <v>0</v>
      </c>
      <c r="E259" s="49">
        <v>522853</v>
      </c>
      <c r="F259" s="49" t="s">
        <v>675</v>
      </c>
      <c r="G259" s="49" t="s">
        <v>12</v>
      </c>
      <c r="H259" s="49" t="s">
        <v>674</v>
      </c>
      <c r="I259" s="49">
        <v>0</v>
      </c>
      <c r="J259" s="49">
        <v>16.84</v>
      </c>
    </row>
    <row r="260" spans="1:10" x14ac:dyDescent="0.35">
      <c r="A260" s="49" t="s">
        <v>12</v>
      </c>
      <c r="B260" s="49" t="s">
        <v>677</v>
      </c>
      <c r="C260" s="49" t="s">
        <v>678</v>
      </c>
      <c r="D260" s="49">
        <v>0</v>
      </c>
      <c r="E260" s="49">
        <v>522792</v>
      </c>
      <c r="F260" s="49" t="s">
        <v>679</v>
      </c>
      <c r="G260" s="49" t="s">
        <v>12</v>
      </c>
      <c r="H260" s="49" t="s">
        <v>678</v>
      </c>
      <c r="I260" s="49">
        <v>0</v>
      </c>
      <c r="J260" s="49">
        <v>39.840000000000003</v>
      </c>
    </row>
    <row r="261" spans="1:10" x14ac:dyDescent="0.35">
      <c r="A261" s="49" t="s">
        <v>12</v>
      </c>
      <c r="B261" s="49">
        <v>76</v>
      </c>
      <c r="C261" s="49" t="s">
        <v>680</v>
      </c>
      <c r="D261" s="49" t="s">
        <v>681</v>
      </c>
      <c r="E261" s="49">
        <v>522965</v>
      </c>
      <c r="F261" s="49" t="s">
        <v>682</v>
      </c>
      <c r="G261" s="49" t="s">
        <v>12</v>
      </c>
      <c r="H261" s="49" t="s">
        <v>680</v>
      </c>
      <c r="I261" s="49" t="s">
        <v>681</v>
      </c>
      <c r="J261" s="49">
        <v>11.134</v>
      </c>
    </row>
    <row r="262" spans="1:10" x14ac:dyDescent="0.35">
      <c r="A262" s="49" t="s">
        <v>12</v>
      </c>
      <c r="B262" s="49" t="s">
        <v>677</v>
      </c>
      <c r="C262" s="49" t="s">
        <v>683</v>
      </c>
      <c r="D262" s="49" t="s">
        <v>684</v>
      </c>
      <c r="E262" s="49">
        <v>522787</v>
      </c>
      <c r="F262" s="49" t="s">
        <v>685</v>
      </c>
      <c r="G262" s="49" t="s">
        <v>12</v>
      </c>
      <c r="H262" s="49" t="s">
        <v>683</v>
      </c>
      <c r="I262" s="49" t="s">
        <v>684</v>
      </c>
      <c r="J262" s="49">
        <v>59.702000000000005</v>
      </c>
    </row>
    <row r="263" spans="1:10" x14ac:dyDescent="0.35">
      <c r="A263" s="49" t="s">
        <v>12</v>
      </c>
      <c r="B263" s="49">
        <v>76</v>
      </c>
      <c r="C263" s="49" t="s">
        <v>686</v>
      </c>
      <c r="D263" s="49" t="s">
        <v>687</v>
      </c>
      <c r="E263" s="49">
        <v>522841</v>
      </c>
      <c r="F263" s="49" t="s">
        <v>688</v>
      </c>
      <c r="G263" s="49" t="s">
        <v>12</v>
      </c>
      <c r="H263" s="49" t="s">
        <v>686</v>
      </c>
      <c r="I263" s="49" t="s">
        <v>687</v>
      </c>
      <c r="J263" s="49">
        <v>188.41399999999999</v>
      </c>
    </row>
    <row r="264" spans="1:10" x14ac:dyDescent="0.35">
      <c r="A264" s="49" t="s">
        <v>12</v>
      </c>
      <c r="B264" s="49">
        <v>77</v>
      </c>
      <c r="C264" s="49" t="s">
        <v>689</v>
      </c>
      <c r="D264" s="49">
        <v>0</v>
      </c>
      <c r="E264" s="49">
        <v>522771</v>
      </c>
      <c r="F264" s="49" t="s">
        <v>690</v>
      </c>
      <c r="G264" s="49" t="s">
        <v>12</v>
      </c>
      <c r="H264" s="49" t="s">
        <v>689</v>
      </c>
      <c r="I264" s="49">
        <v>0</v>
      </c>
      <c r="J264" s="49">
        <v>38.4</v>
      </c>
    </row>
    <row r="265" spans="1:10" x14ac:dyDescent="0.35">
      <c r="A265" s="49" t="s">
        <v>12</v>
      </c>
      <c r="B265" s="49" t="s">
        <v>677</v>
      </c>
      <c r="C265" s="49" t="s">
        <v>691</v>
      </c>
      <c r="D265" s="49" t="s">
        <v>692</v>
      </c>
      <c r="E265" s="49">
        <v>522791</v>
      </c>
      <c r="F265" s="49" t="s">
        <v>679</v>
      </c>
      <c r="G265" s="49" t="s">
        <v>12</v>
      </c>
      <c r="H265" s="49" t="s">
        <v>691</v>
      </c>
      <c r="I265" s="49" t="s">
        <v>692</v>
      </c>
      <c r="J265" s="49">
        <v>109.04</v>
      </c>
    </row>
    <row r="266" spans="1:10" x14ac:dyDescent="0.35">
      <c r="A266" s="49" t="s">
        <v>12</v>
      </c>
      <c r="B266" s="49" t="s">
        <v>693</v>
      </c>
      <c r="C266" s="49" t="s">
        <v>694</v>
      </c>
      <c r="D266" s="49" t="s">
        <v>695</v>
      </c>
      <c r="E266" s="49">
        <v>522714</v>
      </c>
      <c r="F266" s="49" t="s">
        <v>696</v>
      </c>
      <c r="G266" s="49" t="s">
        <v>12</v>
      </c>
      <c r="H266" s="49" t="s">
        <v>694</v>
      </c>
      <c r="I266" s="49" t="s">
        <v>695</v>
      </c>
      <c r="J266" s="49">
        <v>205.32600000000002</v>
      </c>
    </row>
    <row r="267" spans="1:10" x14ac:dyDescent="0.35">
      <c r="A267" s="49" t="s">
        <v>12</v>
      </c>
      <c r="B267" s="49" t="s">
        <v>693</v>
      </c>
      <c r="C267" s="49" t="s">
        <v>697</v>
      </c>
      <c r="D267" s="49" t="s">
        <v>698</v>
      </c>
      <c r="E267" s="49">
        <v>522534</v>
      </c>
      <c r="F267" s="49" t="s">
        <v>699</v>
      </c>
      <c r="G267" s="49" t="s">
        <v>12</v>
      </c>
      <c r="H267" s="49" t="s">
        <v>697</v>
      </c>
      <c r="I267" s="49" t="s">
        <v>698</v>
      </c>
      <c r="J267" s="49">
        <v>47.194000000000003</v>
      </c>
    </row>
    <row r="268" spans="1:10" x14ac:dyDescent="0.35">
      <c r="A268" s="49" t="s">
        <v>12</v>
      </c>
      <c r="B268" s="49" t="s">
        <v>693</v>
      </c>
      <c r="C268" s="49" t="s">
        <v>700</v>
      </c>
      <c r="D268" s="49" t="s">
        <v>701</v>
      </c>
      <c r="E268" s="49">
        <v>521935</v>
      </c>
      <c r="F268" s="49" t="s">
        <v>702</v>
      </c>
      <c r="G268" s="49" t="s">
        <v>12</v>
      </c>
      <c r="H268" s="49" t="s">
        <v>700</v>
      </c>
      <c r="I268" s="49" t="s">
        <v>701</v>
      </c>
      <c r="J268" s="49">
        <v>47.155999999999999</v>
      </c>
    </row>
    <row r="269" spans="1:10" x14ac:dyDescent="0.35">
      <c r="A269" s="49" t="s">
        <v>12</v>
      </c>
      <c r="B269" s="49" t="s">
        <v>677</v>
      </c>
      <c r="C269" s="49" t="s">
        <v>703</v>
      </c>
      <c r="D269" s="49">
        <v>0</v>
      </c>
      <c r="E269" s="49">
        <v>522694</v>
      </c>
      <c r="F269" s="49" t="s">
        <v>704</v>
      </c>
      <c r="G269" s="49" t="s">
        <v>12</v>
      </c>
      <c r="H269" s="49" t="s">
        <v>703</v>
      </c>
      <c r="I269" s="49">
        <v>0</v>
      </c>
      <c r="J269" s="49">
        <v>468.44</v>
      </c>
    </row>
    <row r="270" spans="1:10" x14ac:dyDescent="0.35">
      <c r="A270" s="49" t="s">
        <v>12</v>
      </c>
      <c r="B270" s="49">
        <v>56</v>
      </c>
      <c r="C270" s="49" t="s">
        <v>705</v>
      </c>
      <c r="D270" s="49" t="s">
        <v>706</v>
      </c>
      <c r="E270" s="49">
        <v>521884</v>
      </c>
      <c r="F270" s="49" t="s">
        <v>707</v>
      </c>
      <c r="G270" s="49" t="s">
        <v>12</v>
      </c>
      <c r="H270" s="49" t="s">
        <v>705</v>
      </c>
      <c r="I270" s="49" t="s">
        <v>706</v>
      </c>
      <c r="J270" s="49">
        <v>103.452</v>
      </c>
    </row>
    <row r="271" spans="1:10" x14ac:dyDescent="0.35">
      <c r="A271" s="49" t="s">
        <v>12</v>
      </c>
      <c r="B271" s="49" t="s">
        <v>708</v>
      </c>
      <c r="C271" s="49">
        <v>51</v>
      </c>
      <c r="D271" s="49" t="s">
        <v>709</v>
      </c>
      <c r="E271" s="49">
        <v>522508</v>
      </c>
      <c r="F271" s="49" t="s">
        <v>710</v>
      </c>
      <c r="G271" s="49" t="s">
        <v>12</v>
      </c>
      <c r="H271" s="49">
        <v>51</v>
      </c>
      <c r="I271" s="49" t="s">
        <v>709</v>
      </c>
      <c r="J271" s="49">
        <v>70.56</v>
      </c>
    </row>
    <row r="272" spans="1:10" x14ac:dyDescent="0.35">
      <c r="A272" s="49" t="s">
        <v>12</v>
      </c>
      <c r="B272" s="49">
        <v>76</v>
      </c>
      <c r="C272" s="49" t="s">
        <v>711</v>
      </c>
      <c r="D272" s="49">
        <v>0</v>
      </c>
      <c r="E272" s="49">
        <v>521843</v>
      </c>
      <c r="F272" s="49" t="s">
        <v>688</v>
      </c>
      <c r="G272" s="49" t="s">
        <v>12</v>
      </c>
      <c r="H272" s="49" t="s">
        <v>711</v>
      </c>
      <c r="I272" s="49">
        <v>0</v>
      </c>
      <c r="J272" s="49">
        <v>10.01</v>
      </c>
    </row>
    <row r="273" spans="1:10" x14ac:dyDescent="0.35">
      <c r="A273" s="49" t="s">
        <v>12</v>
      </c>
      <c r="B273" s="49">
        <v>76</v>
      </c>
      <c r="C273" s="49" t="s">
        <v>712</v>
      </c>
      <c r="D273" s="49">
        <v>0</v>
      </c>
      <c r="E273" s="49">
        <v>521644</v>
      </c>
      <c r="F273" s="49" t="s">
        <v>121</v>
      </c>
      <c r="G273" s="49" t="s">
        <v>12</v>
      </c>
      <c r="H273" s="49" t="s">
        <v>712</v>
      </c>
      <c r="I273" s="49">
        <v>0</v>
      </c>
      <c r="J273" s="49">
        <v>119.03</v>
      </c>
    </row>
    <row r="274" spans="1:10" x14ac:dyDescent="0.35">
      <c r="A274" s="49" t="s">
        <v>12</v>
      </c>
      <c r="B274" s="49" t="s">
        <v>713</v>
      </c>
      <c r="C274" s="49" t="s">
        <v>714</v>
      </c>
      <c r="D274" s="49" t="s">
        <v>715</v>
      </c>
      <c r="E274" s="49">
        <v>521867</v>
      </c>
      <c r="F274" s="49" t="s">
        <v>716</v>
      </c>
      <c r="G274" s="49" t="s">
        <v>12</v>
      </c>
      <c r="H274" s="49" t="s">
        <v>714</v>
      </c>
      <c r="I274" s="49" t="s">
        <v>715</v>
      </c>
      <c r="J274" s="49">
        <v>178.886</v>
      </c>
    </row>
    <row r="275" spans="1:10" x14ac:dyDescent="0.35">
      <c r="A275" s="49" t="s">
        <v>12</v>
      </c>
      <c r="B275" s="49">
        <v>76</v>
      </c>
      <c r="C275" s="49" t="s">
        <v>717</v>
      </c>
      <c r="D275" s="49">
        <v>0</v>
      </c>
      <c r="E275" s="49">
        <v>521623</v>
      </c>
      <c r="F275" s="49" t="s">
        <v>688</v>
      </c>
      <c r="G275" s="49" t="s">
        <v>12</v>
      </c>
      <c r="H275" s="49" t="s">
        <v>717</v>
      </c>
      <c r="I275" s="49">
        <v>0</v>
      </c>
      <c r="J275" s="49">
        <v>71.209999999999994</v>
      </c>
    </row>
    <row r="276" spans="1:10" x14ac:dyDescent="0.35">
      <c r="A276" s="49" t="s">
        <v>12</v>
      </c>
      <c r="B276" s="49">
        <v>77</v>
      </c>
      <c r="C276" s="49">
        <v>0</v>
      </c>
      <c r="D276" s="49" t="s">
        <v>718</v>
      </c>
      <c r="E276" s="49">
        <v>521701</v>
      </c>
      <c r="F276" s="49" t="s">
        <v>719</v>
      </c>
      <c r="G276" s="49" t="s">
        <v>12</v>
      </c>
      <c r="H276" s="49">
        <v>0</v>
      </c>
      <c r="I276" s="49" t="s">
        <v>718</v>
      </c>
      <c r="J276" s="49">
        <v>12.604000000000001</v>
      </c>
    </row>
    <row r="277" spans="1:10" x14ac:dyDescent="0.35">
      <c r="A277" s="49" t="s">
        <v>12</v>
      </c>
      <c r="B277" s="49" t="s">
        <v>720</v>
      </c>
      <c r="C277" s="49" t="s">
        <v>721</v>
      </c>
      <c r="D277" s="49" t="s">
        <v>722</v>
      </c>
      <c r="E277" s="49">
        <v>521602</v>
      </c>
      <c r="F277" s="49" t="s">
        <v>723</v>
      </c>
      <c r="G277" s="49" t="s">
        <v>12</v>
      </c>
      <c r="H277" s="49" t="s">
        <v>721</v>
      </c>
      <c r="I277" s="49" t="s">
        <v>722</v>
      </c>
      <c r="J277" s="49">
        <v>133.26599999999999</v>
      </c>
    </row>
    <row r="278" spans="1:10" x14ac:dyDescent="0.35">
      <c r="A278" s="49" t="s">
        <v>12</v>
      </c>
      <c r="B278" s="49">
        <v>77</v>
      </c>
      <c r="C278" s="49" t="s">
        <v>724</v>
      </c>
      <c r="D278" s="49" t="s">
        <v>725</v>
      </c>
      <c r="E278" s="49">
        <v>521641</v>
      </c>
      <c r="F278" s="49" t="s">
        <v>726</v>
      </c>
      <c r="G278" s="49" t="s">
        <v>12</v>
      </c>
      <c r="H278" s="49" t="s">
        <v>724</v>
      </c>
      <c r="I278" s="49" t="s">
        <v>725</v>
      </c>
      <c r="J278" s="49">
        <v>332.738</v>
      </c>
    </row>
    <row r="279" spans="1:10" x14ac:dyDescent="0.35">
      <c r="A279" s="49" t="s">
        <v>12</v>
      </c>
      <c r="B279" s="49">
        <v>73</v>
      </c>
      <c r="C279" s="49" t="s">
        <v>727</v>
      </c>
      <c r="D279" s="49" t="s">
        <v>728</v>
      </c>
      <c r="E279" s="49">
        <v>521632</v>
      </c>
      <c r="F279" s="49" t="s">
        <v>729</v>
      </c>
      <c r="G279" s="49" t="s">
        <v>12</v>
      </c>
      <c r="H279" s="49" t="s">
        <v>727</v>
      </c>
      <c r="I279" s="49" t="s">
        <v>728</v>
      </c>
      <c r="J279" s="49">
        <v>221.702</v>
      </c>
    </row>
    <row r="280" spans="1:10" x14ac:dyDescent="0.35">
      <c r="A280" s="49" t="s">
        <v>12</v>
      </c>
      <c r="B280" s="49" t="s">
        <v>720</v>
      </c>
      <c r="C280" s="49" t="s">
        <v>730</v>
      </c>
      <c r="D280" s="49">
        <v>0</v>
      </c>
      <c r="E280" s="49">
        <v>521582</v>
      </c>
      <c r="F280" s="49" t="s">
        <v>731</v>
      </c>
      <c r="G280" s="49" t="s">
        <v>12</v>
      </c>
      <c r="H280" s="49" t="s">
        <v>730</v>
      </c>
      <c r="I280" s="49">
        <v>0</v>
      </c>
      <c r="J280" s="49">
        <v>50.17</v>
      </c>
    </row>
    <row r="281" spans="1:10" x14ac:dyDescent="0.35">
      <c r="A281" s="49" t="s">
        <v>12</v>
      </c>
      <c r="B281" s="49" t="s">
        <v>677</v>
      </c>
      <c r="C281" s="49" t="s">
        <v>732</v>
      </c>
      <c r="D281" s="49">
        <v>0</v>
      </c>
      <c r="E281" s="49">
        <v>521618</v>
      </c>
      <c r="F281" s="49" t="s">
        <v>729</v>
      </c>
      <c r="G281" s="49" t="s">
        <v>12</v>
      </c>
      <c r="H281" s="49" t="s">
        <v>732</v>
      </c>
      <c r="I281" s="49">
        <v>0</v>
      </c>
      <c r="J281" s="49">
        <v>47.88</v>
      </c>
    </row>
    <row r="282" spans="1:10" x14ac:dyDescent="0.35">
      <c r="A282" s="49" t="s">
        <v>12</v>
      </c>
      <c r="B282" s="49">
        <v>77</v>
      </c>
      <c r="C282" s="49" t="s">
        <v>733</v>
      </c>
      <c r="D282" s="49" t="s">
        <v>734</v>
      </c>
      <c r="E282" s="49">
        <v>521577</v>
      </c>
      <c r="F282" s="49" t="s">
        <v>690</v>
      </c>
      <c r="G282" s="49" t="s">
        <v>12</v>
      </c>
      <c r="H282" s="49" t="s">
        <v>733</v>
      </c>
      <c r="I282" s="49" t="s">
        <v>734</v>
      </c>
      <c r="J282" s="49">
        <v>43.225999999999999</v>
      </c>
    </row>
    <row r="283" spans="1:10" x14ac:dyDescent="0.35">
      <c r="A283" s="49" t="s">
        <v>12</v>
      </c>
      <c r="B283" s="49" t="s">
        <v>677</v>
      </c>
      <c r="C283" s="49" t="s">
        <v>735</v>
      </c>
      <c r="D283" s="49" t="s">
        <v>736</v>
      </c>
      <c r="E283" s="49">
        <v>521600</v>
      </c>
      <c r="F283" s="49" t="s">
        <v>737</v>
      </c>
      <c r="G283" s="49" t="s">
        <v>12</v>
      </c>
      <c r="H283" s="49" t="s">
        <v>735</v>
      </c>
      <c r="I283" s="49" t="s">
        <v>736</v>
      </c>
      <c r="J283" s="49">
        <v>11.672000000000001</v>
      </c>
    </row>
    <row r="284" spans="1:10" x14ac:dyDescent="0.35">
      <c r="A284" s="49" t="s">
        <v>12</v>
      </c>
      <c r="B284" s="49" t="s">
        <v>693</v>
      </c>
      <c r="C284" s="49" t="s">
        <v>738</v>
      </c>
      <c r="D284" s="49" t="s">
        <v>739</v>
      </c>
      <c r="E284" s="49">
        <v>521589</v>
      </c>
      <c r="F284" s="49" t="s">
        <v>702</v>
      </c>
      <c r="G284" s="49" t="s">
        <v>12</v>
      </c>
      <c r="H284" s="49" t="s">
        <v>738</v>
      </c>
      <c r="I284" s="49" t="s">
        <v>739</v>
      </c>
      <c r="J284" s="49">
        <v>341.45400000000001</v>
      </c>
    </row>
    <row r="285" spans="1:10" x14ac:dyDescent="0.35">
      <c r="A285" s="49" t="s">
        <v>12</v>
      </c>
      <c r="B285" s="49" t="s">
        <v>693</v>
      </c>
      <c r="C285" s="49">
        <v>175</v>
      </c>
      <c r="D285" s="49">
        <v>280</v>
      </c>
      <c r="E285" s="49">
        <v>521584</v>
      </c>
      <c r="F285" s="49" t="s">
        <v>740</v>
      </c>
      <c r="G285" s="49" t="s">
        <v>12</v>
      </c>
      <c r="H285" s="49">
        <v>175</v>
      </c>
      <c r="I285" s="49">
        <v>280</v>
      </c>
      <c r="J285" s="49">
        <v>231</v>
      </c>
    </row>
    <row r="286" spans="1:10" x14ac:dyDescent="0.35">
      <c r="A286" s="49" t="s">
        <v>12</v>
      </c>
      <c r="B286" s="49" t="s">
        <v>693</v>
      </c>
      <c r="C286" s="49" t="s">
        <v>741</v>
      </c>
      <c r="D286" s="49">
        <v>0</v>
      </c>
      <c r="E286" s="49">
        <v>521560</v>
      </c>
      <c r="F286" s="49" t="s">
        <v>740</v>
      </c>
      <c r="G286" s="49" t="s">
        <v>12</v>
      </c>
      <c r="H286" s="49" t="s">
        <v>741</v>
      </c>
      <c r="I286" s="49">
        <v>0</v>
      </c>
      <c r="J286" s="49">
        <v>48.68</v>
      </c>
    </row>
    <row r="287" spans="1:10" x14ac:dyDescent="0.35">
      <c r="A287" s="49" t="s">
        <v>12</v>
      </c>
      <c r="B287" s="49" t="s">
        <v>693</v>
      </c>
      <c r="C287" s="49" t="s">
        <v>742</v>
      </c>
      <c r="D287" s="49" t="s">
        <v>743</v>
      </c>
      <c r="E287" s="49">
        <v>521581</v>
      </c>
      <c r="F287" s="49" t="s">
        <v>744</v>
      </c>
      <c r="G287" s="49" t="s">
        <v>12</v>
      </c>
      <c r="H287" s="49" t="s">
        <v>742</v>
      </c>
      <c r="I287" s="49" t="s">
        <v>743</v>
      </c>
      <c r="J287" s="49">
        <v>193.74799999999999</v>
      </c>
    </row>
    <row r="288" spans="1:10" x14ac:dyDescent="0.35">
      <c r="A288" s="49" t="s">
        <v>12</v>
      </c>
      <c r="B288" s="49" t="s">
        <v>708</v>
      </c>
      <c r="C288" s="49" t="s">
        <v>745</v>
      </c>
      <c r="D288" s="49">
        <v>0</v>
      </c>
      <c r="E288" s="49">
        <v>521550</v>
      </c>
      <c r="F288" s="49" t="s">
        <v>746</v>
      </c>
      <c r="G288" s="49" t="s">
        <v>12</v>
      </c>
      <c r="H288" s="49" t="s">
        <v>745</v>
      </c>
      <c r="I288" s="49">
        <v>0</v>
      </c>
      <c r="J288" s="49">
        <v>41.51</v>
      </c>
    </row>
    <row r="289" spans="1:10" x14ac:dyDescent="0.35">
      <c r="A289" s="49" t="s">
        <v>12</v>
      </c>
      <c r="B289" s="49" t="s">
        <v>708</v>
      </c>
      <c r="C289" s="49" t="s">
        <v>747</v>
      </c>
      <c r="D289" s="49" t="s">
        <v>748</v>
      </c>
      <c r="E289" s="49">
        <v>521548</v>
      </c>
      <c r="F289" s="49" t="s">
        <v>749</v>
      </c>
      <c r="G289" s="49" t="s">
        <v>12</v>
      </c>
      <c r="H289" s="49" t="s">
        <v>747</v>
      </c>
      <c r="I289" s="49" t="s">
        <v>748</v>
      </c>
      <c r="J289" s="49">
        <v>21.295999999999999</v>
      </c>
    </row>
    <row r="290" spans="1:10" x14ac:dyDescent="0.35">
      <c r="A290" s="49" t="s">
        <v>12</v>
      </c>
      <c r="B290" s="49" t="s">
        <v>693</v>
      </c>
      <c r="C290" s="49" t="s">
        <v>750</v>
      </c>
      <c r="D290" s="49" t="s">
        <v>751</v>
      </c>
      <c r="E290" s="49">
        <v>521532</v>
      </c>
      <c r="F290" s="49" t="s">
        <v>752</v>
      </c>
      <c r="G290" s="49" t="s">
        <v>12</v>
      </c>
      <c r="H290" s="49" t="s">
        <v>750</v>
      </c>
      <c r="I290" s="49" t="s">
        <v>751</v>
      </c>
      <c r="J290" s="49">
        <v>57.457999999999998</v>
      </c>
    </row>
    <row r="291" spans="1:10" x14ac:dyDescent="0.35">
      <c r="A291" s="49" t="s">
        <v>12</v>
      </c>
      <c r="B291" s="49" t="s">
        <v>713</v>
      </c>
      <c r="C291" s="49" t="s">
        <v>753</v>
      </c>
      <c r="D291" s="49" t="s">
        <v>754</v>
      </c>
      <c r="E291" s="49">
        <v>521428</v>
      </c>
      <c r="F291" s="49" t="s">
        <v>755</v>
      </c>
      <c r="G291" s="49" t="s">
        <v>12</v>
      </c>
      <c r="H291" s="49" t="s">
        <v>753</v>
      </c>
      <c r="I291" s="49" t="s">
        <v>754</v>
      </c>
      <c r="J291" s="49">
        <v>731.12800000000004</v>
      </c>
    </row>
    <row r="292" spans="1:10" x14ac:dyDescent="0.35">
      <c r="A292" s="49" t="s">
        <v>12</v>
      </c>
      <c r="B292" s="49" t="s">
        <v>708</v>
      </c>
      <c r="C292" s="49" t="s">
        <v>756</v>
      </c>
      <c r="D292" s="49">
        <v>0</v>
      </c>
      <c r="E292" s="49">
        <v>521423</v>
      </c>
      <c r="F292" s="49" t="s">
        <v>746</v>
      </c>
      <c r="G292" s="49" t="s">
        <v>12</v>
      </c>
      <c r="H292" s="49" t="s">
        <v>756</v>
      </c>
      <c r="I292" s="49">
        <v>0</v>
      </c>
      <c r="J292" s="49">
        <v>34.39</v>
      </c>
    </row>
    <row r="293" spans="1:10" x14ac:dyDescent="0.35">
      <c r="A293" s="49" t="s">
        <v>12</v>
      </c>
      <c r="B293" s="49" t="s">
        <v>757</v>
      </c>
      <c r="C293" s="49" t="s">
        <v>758</v>
      </c>
      <c r="D293" s="49" t="s">
        <v>759</v>
      </c>
      <c r="E293" s="49">
        <v>521330</v>
      </c>
      <c r="F293" s="49" t="s">
        <v>696</v>
      </c>
      <c r="G293" s="49" t="s">
        <v>12</v>
      </c>
      <c r="H293" s="49" t="s">
        <v>758</v>
      </c>
      <c r="I293" s="49" t="s">
        <v>759</v>
      </c>
      <c r="J293" s="49">
        <v>15.606</v>
      </c>
    </row>
    <row r="294" spans="1:10" x14ac:dyDescent="0.35">
      <c r="A294" s="49" t="s">
        <v>12</v>
      </c>
      <c r="B294" s="49" t="s">
        <v>760</v>
      </c>
      <c r="C294" s="49" t="s">
        <v>761</v>
      </c>
      <c r="D294" s="49" t="s">
        <v>762</v>
      </c>
      <c r="E294" s="49">
        <v>521291</v>
      </c>
      <c r="F294" s="49" t="s">
        <v>763</v>
      </c>
      <c r="G294" s="49" t="s">
        <v>12</v>
      </c>
      <c r="H294" s="49" t="s">
        <v>761</v>
      </c>
      <c r="I294" s="49" t="s">
        <v>762</v>
      </c>
      <c r="J294" s="49">
        <v>16.566000000000003</v>
      </c>
    </row>
    <row r="295" spans="1:10" x14ac:dyDescent="0.35">
      <c r="A295" s="49" t="s">
        <v>12</v>
      </c>
      <c r="B295" s="49" t="s">
        <v>708</v>
      </c>
      <c r="C295" s="49">
        <v>0</v>
      </c>
      <c r="D295" s="49" t="s">
        <v>764</v>
      </c>
      <c r="E295" s="49">
        <v>521421</v>
      </c>
      <c r="F295" s="49" t="s">
        <v>765</v>
      </c>
      <c r="G295" s="49" t="s">
        <v>12</v>
      </c>
      <c r="H295" s="49">
        <v>0</v>
      </c>
      <c r="I295" s="49" t="s">
        <v>764</v>
      </c>
      <c r="J295" s="49">
        <v>15.484</v>
      </c>
    </row>
    <row r="296" spans="1:10" x14ac:dyDescent="0.35">
      <c r="A296" s="49" t="s">
        <v>12</v>
      </c>
      <c r="B296" s="49">
        <v>56</v>
      </c>
      <c r="C296" s="49" t="s">
        <v>766</v>
      </c>
      <c r="D296" s="49" t="s">
        <v>767</v>
      </c>
      <c r="E296" s="49">
        <v>521408</v>
      </c>
      <c r="F296" s="49" t="s">
        <v>699</v>
      </c>
      <c r="G296" s="49" t="s">
        <v>12</v>
      </c>
      <c r="H296" s="49" t="s">
        <v>766</v>
      </c>
      <c r="I296" s="49" t="s">
        <v>767</v>
      </c>
      <c r="J296" s="49">
        <v>11.124000000000001</v>
      </c>
    </row>
    <row r="297" spans="1:10" x14ac:dyDescent="0.35">
      <c r="A297" s="49" t="s">
        <v>12</v>
      </c>
      <c r="B297" s="49" t="s">
        <v>768</v>
      </c>
      <c r="C297" s="49">
        <v>622</v>
      </c>
      <c r="D297" s="49">
        <v>877</v>
      </c>
      <c r="E297" s="49">
        <v>521354</v>
      </c>
      <c r="F297" s="49" t="s">
        <v>769</v>
      </c>
      <c r="G297" s="49" t="s">
        <v>12</v>
      </c>
      <c r="H297" s="49">
        <v>622</v>
      </c>
      <c r="I297" s="49">
        <v>877</v>
      </c>
      <c r="J297" s="49">
        <v>797.4</v>
      </c>
    </row>
    <row r="298" spans="1:10" x14ac:dyDescent="0.35">
      <c r="A298" s="49" t="s">
        <v>12</v>
      </c>
      <c r="B298" s="49" t="s">
        <v>770</v>
      </c>
      <c r="C298" s="49" t="s">
        <v>771</v>
      </c>
      <c r="D298" s="49" t="s">
        <v>772</v>
      </c>
      <c r="E298" s="49">
        <v>521348</v>
      </c>
      <c r="F298" s="49" t="s">
        <v>773</v>
      </c>
      <c r="G298" s="49" t="s">
        <v>12</v>
      </c>
      <c r="H298" s="49" t="s">
        <v>771</v>
      </c>
      <c r="I298" s="49" t="s">
        <v>772</v>
      </c>
      <c r="J298" s="49">
        <v>225.31199999999998</v>
      </c>
    </row>
    <row r="299" spans="1:10" x14ac:dyDescent="0.35">
      <c r="A299" s="49" t="s">
        <v>12</v>
      </c>
      <c r="B299" s="49" t="s">
        <v>774</v>
      </c>
      <c r="C299" s="49" t="s">
        <v>775</v>
      </c>
      <c r="D299" s="49">
        <v>0</v>
      </c>
      <c r="E299" s="49">
        <v>521279</v>
      </c>
      <c r="F299" s="49" t="s">
        <v>776</v>
      </c>
      <c r="G299" s="49" t="s">
        <v>12</v>
      </c>
      <c r="H299" s="49" t="s">
        <v>775</v>
      </c>
      <c r="I299" s="49">
        <v>0</v>
      </c>
      <c r="J299" s="49">
        <v>61.5</v>
      </c>
    </row>
    <row r="300" spans="1:10" x14ac:dyDescent="0.35">
      <c r="A300" s="49" t="s">
        <v>12</v>
      </c>
      <c r="B300" s="49">
        <v>56</v>
      </c>
      <c r="C300" s="49" t="s">
        <v>777</v>
      </c>
      <c r="D300" s="49" t="s">
        <v>778</v>
      </c>
      <c r="E300" s="49">
        <v>521328</v>
      </c>
      <c r="F300" s="49" t="s">
        <v>696</v>
      </c>
      <c r="G300" s="49" t="s">
        <v>12</v>
      </c>
      <c r="H300" s="49" t="s">
        <v>777</v>
      </c>
      <c r="I300" s="49" t="s">
        <v>778</v>
      </c>
      <c r="J300" s="49">
        <v>16.213999999999999</v>
      </c>
    </row>
    <row r="301" spans="1:10" x14ac:dyDescent="0.35">
      <c r="A301" s="49" t="s">
        <v>12</v>
      </c>
      <c r="B301" s="49" t="s">
        <v>693</v>
      </c>
      <c r="C301" s="49">
        <v>157</v>
      </c>
      <c r="D301" s="49">
        <v>0</v>
      </c>
      <c r="E301" s="49">
        <v>521320</v>
      </c>
      <c r="F301" s="49" t="s">
        <v>779</v>
      </c>
      <c r="G301" s="49" t="s">
        <v>12</v>
      </c>
      <c r="H301" s="49">
        <v>157</v>
      </c>
      <c r="I301" s="49">
        <v>0</v>
      </c>
      <c r="J301" s="49">
        <v>157</v>
      </c>
    </row>
    <row r="302" spans="1:10" x14ac:dyDescent="0.35">
      <c r="A302" s="49" t="s">
        <v>12</v>
      </c>
      <c r="B302" s="49" t="s">
        <v>693</v>
      </c>
      <c r="C302" s="49">
        <v>0</v>
      </c>
      <c r="D302" s="49" t="s">
        <v>780</v>
      </c>
      <c r="E302" s="49">
        <v>521309</v>
      </c>
      <c r="F302" s="49" t="s">
        <v>781</v>
      </c>
      <c r="G302" s="49" t="s">
        <v>12</v>
      </c>
      <c r="H302" s="49">
        <v>0</v>
      </c>
      <c r="I302" s="49" t="s">
        <v>780</v>
      </c>
      <c r="J302" s="49">
        <v>34.868000000000002</v>
      </c>
    </row>
    <row r="303" spans="1:10" x14ac:dyDescent="0.35">
      <c r="A303" s="49" t="s">
        <v>12</v>
      </c>
      <c r="B303" s="49">
        <v>76</v>
      </c>
      <c r="C303" s="49" t="s">
        <v>782</v>
      </c>
      <c r="D303" s="49">
        <v>651</v>
      </c>
      <c r="E303" s="49">
        <v>521308</v>
      </c>
      <c r="F303" s="49" t="s">
        <v>783</v>
      </c>
      <c r="G303" s="49" t="s">
        <v>12</v>
      </c>
      <c r="H303" s="49" t="s">
        <v>782</v>
      </c>
      <c r="I303" s="49">
        <v>651</v>
      </c>
      <c r="J303" s="49">
        <v>492.49</v>
      </c>
    </row>
    <row r="304" spans="1:10" x14ac:dyDescent="0.35">
      <c r="A304" s="49" t="s">
        <v>12</v>
      </c>
      <c r="B304" s="49" t="s">
        <v>760</v>
      </c>
      <c r="C304" s="49">
        <v>0</v>
      </c>
      <c r="D304" s="49" t="s">
        <v>784</v>
      </c>
      <c r="E304" s="49">
        <v>521187</v>
      </c>
      <c r="F304" s="49" t="s">
        <v>785</v>
      </c>
      <c r="G304" s="49" t="s">
        <v>12</v>
      </c>
      <c r="H304" s="49">
        <v>0</v>
      </c>
      <c r="I304" s="49" t="s">
        <v>784</v>
      </c>
      <c r="J304" s="49">
        <v>56.817999999999998</v>
      </c>
    </row>
    <row r="305" spans="1:10" x14ac:dyDescent="0.35">
      <c r="A305" s="49" t="s">
        <v>12</v>
      </c>
      <c r="B305" s="49">
        <v>71</v>
      </c>
      <c r="C305" s="49" t="s">
        <v>786</v>
      </c>
      <c r="D305" s="49" t="s">
        <v>787</v>
      </c>
      <c r="E305" s="49">
        <v>521290</v>
      </c>
      <c r="F305" s="49" t="s">
        <v>788</v>
      </c>
      <c r="G305" s="49" t="s">
        <v>12</v>
      </c>
      <c r="H305" s="49" t="s">
        <v>786</v>
      </c>
      <c r="I305" s="49" t="s">
        <v>787</v>
      </c>
      <c r="J305" s="49">
        <v>225.238</v>
      </c>
    </row>
    <row r="306" spans="1:10" x14ac:dyDescent="0.35">
      <c r="A306" s="49" t="s">
        <v>12</v>
      </c>
      <c r="B306" s="49" t="s">
        <v>708</v>
      </c>
      <c r="C306" s="49" t="s">
        <v>789</v>
      </c>
      <c r="D306" s="49">
        <v>0</v>
      </c>
      <c r="E306" s="49">
        <v>521152</v>
      </c>
      <c r="F306" s="49" t="s">
        <v>749</v>
      </c>
      <c r="G306" s="49" t="s">
        <v>12</v>
      </c>
      <c r="H306" s="49" t="s">
        <v>789</v>
      </c>
      <c r="I306" s="49">
        <v>0</v>
      </c>
      <c r="J306" s="49">
        <v>47.9</v>
      </c>
    </row>
    <row r="307" spans="1:10" x14ac:dyDescent="0.35">
      <c r="A307" s="49" t="s">
        <v>12</v>
      </c>
      <c r="B307" s="49" t="s">
        <v>693</v>
      </c>
      <c r="C307" s="49" t="s">
        <v>790</v>
      </c>
      <c r="D307" s="49" t="s">
        <v>791</v>
      </c>
      <c r="E307" s="49">
        <v>521143</v>
      </c>
      <c r="F307" s="49" t="s">
        <v>781</v>
      </c>
      <c r="G307" s="49" t="s">
        <v>12</v>
      </c>
      <c r="H307" s="49" t="s">
        <v>790</v>
      </c>
      <c r="I307" s="49" t="s">
        <v>791</v>
      </c>
      <c r="J307" s="49">
        <v>15.184000000000001</v>
      </c>
    </row>
    <row r="308" spans="1:10" x14ac:dyDescent="0.35">
      <c r="A308" s="49" t="s">
        <v>12</v>
      </c>
      <c r="B308" s="49" t="s">
        <v>677</v>
      </c>
      <c r="C308" s="49">
        <v>20</v>
      </c>
      <c r="D308" s="49">
        <v>40</v>
      </c>
      <c r="E308" s="49">
        <v>521254</v>
      </c>
      <c r="F308" s="49" t="s">
        <v>685</v>
      </c>
      <c r="G308" s="49" t="s">
        <v>12</v>
      </c>
      <c r="H308" s="49">
        <v>20</v>
      </c>
      <c r="I308" s="49">
        <v>40</v>
      </c>
      <c r="J308" s="49">
        <v>28</v>
      </c>
    </row>
    <row r="309" spans="1:10" x14ac:dyDescent="0.35">
      <c r="A309" s="49" t="s">
        <v>12</v>
      </c>
      <c r="B309" s="49">
        <v>71</v>
      </c>
      <c r="C309" s="49" t="s">
        <v>792</v>
      </c>
      <c r="D309" s="49" t="s">
        <v>793</v>
      </c>
      <c r="E309" s="49">
        <v>521245</v>
      </c>
      <c r="F309" s="49" t="s">
        <v>794</v>
      </c>
      <c r="G309" s="49" t="s">
        <v>12</v>
      </c>
      <c r="H309" s="49" t="s">
        <v>792</v>
      </c>
      <c r="I309" s="49" t="s">
        <v>793</v>
      </c>
      <c r="J309" s="49">
        <v>130.738</v>
      </c>
    </row>
    <row r="310" spans="1:10" x14ac:dyDescent="0.35">
      <c r="A310" s="49" t="s">
        <v>12</v>
      </c>
      <c r="B310" s="49" t="s">
        <v>693</v>
      </c>
      <c r="C310" s="49">
        <v>20</v>
      </c>
      <c r="D310" s="49">
        <v>120</v>
      </c>
      <c r="E310" s="49">
        <v>521213</v>
      </c>
      <c r="F310" s="49" t="s">
        <v>685</v>
      </c>
      <c r="G310" s="49" t="s">
        <v>12</v>
      </c>
      <c r="H310" s="49">
        <v>20</v>
      </c>
      <c r="I310" s="49">
        <v>120</v>
      </c>
      <c r="J310" s="49">
        <v>44</v>
      </c>
    </row>
    <row r="311" spans="1:10" x14ac:dyDescent="0.35">
      <c r="A311" s="49" t="s">
        <v>12</v>
      </c>
      <c r="B311" s="49" t="s">
        <v>713</v>
      </c>
      <c r="C311" s="49" t="s">
        <v>795</v>
      </c>
      <c r="D311" s="49" t="s">
        <v>796</v>
      </c>
      <c r="E311" s="49">
        <v>521189</v>
      </c>
      <c r="F311" s="49" t="s">
        <v>797</v>
      </c>
      <c r="G311" s="49" t="s">
        <v>12</v>
      </c>
      <c r="H311" s="49" t="s">
        <v>795</v>
      </c>
      <c r="I311" s="49" t="s">
        <v>796</v>
      </c>
      <c r="J311" s="49">
        <v>403.51400000000001</v>
      </c>
    </row>
    <row r="312" spans="1:10" x14ac:dyDescent="0.35">
      <c r="A312" s="49" t="s">
        <v>12</v>
      </c>
      <c r="B312" s="49">
        <v>77</v>
      </c>
      <c r="C312" s="49" t="s">
        <v>798</v>
      </c>
      <c r="D312" s="49" t="s">
        <v>799</v>
      </c>
      <c r="E312" s="49">
        <v>521142</v>
      </c>
      <c r="F312" s="49" t="s">
        <v>800</v>
      </c>
      <c r="G312" s="49" t="s">
        <v>12</v>
      </c>
      <c r="H312" s="49" t="s">
        <v>801</v>
      </c>
      <c r="I312" s="49" t="s">
        <v>802</v>
      </c>
      <c r="J312" s="49">
        <v>304.798</v>
      </c>
    </row>
    <row r="313" spans="1:10" x14ac:dyDescent="0.35">
      <c r="A313" s="49" t="s">
        <v>12</v>
      </c>
      <c r="B313" s="49">
        <v>77</v>
      </c>
      <c r="C313" s="49" t="s">
        <v>803</v>
      </c>
      <c r="D313" s="49" t="s">
        <v>804</v>
      </c>
      <c r="E313" s="49">
        <v>521164</v>
      </c>
      <c r="F313" s="49" t="s">
        <v>805</v>
      </c>
      <c r="G313" s="49" t="s">
        <v>12</v>
      </c>
      <c r="H313" s="49" t="s">
        <v>803</v>
      </c>
      <c r="I313" s="49" t="s">
        <v>804</v>
      </c>
      <c r="J313" s="49">
        <v>515.48</v>
      </c>
    </row>
    <row r="314" spans="1:10" x14ac:dyDescent="0.35">
      <c r="A314" s="49" t="s">
        <v>12</v>
      </c>
      <c r="B314" s="49" t="s">
        <v>693</v>
      </c>
      <c r="C314" s="49" t="s">
        <v>806</v>
      </c>
      <c r="D314" s="49" t="s">
        <v>807</v>
      </c>
      <c r="E314" s="49">
        <v>521127</v>
      </c>
      <c r="F314" s="49" t="s">
        <v>808</v>
      </c>
      <c r="G314" s="49" t="s">
        <v>12</v>
      </c>
      <c r="H314" s="49" t="s">
        <v>806</v>
      </c>
      <c r="I314" s="49" t="s">
        <v>807</v>
      </c>
      <c r="J314" s="49">
        <v>408.06</v>
      </c>
    </row>
    <row r="315" spans="1:10" x14ac:dyDescent="0.35">
      <c r="A315" s="49" t="s">
        <v>12</v>
      </c>
      <c r="B315" s="49" t="s">
        <v>693</v>
      </c>
      <c r="C315" s="49" t="s">
        <v>809</v>
      </c>
      <c r="D315" s="49">
        <v>0</v>
      </c>
      <c r="E315" s="49">
        <v>521151</v>
      </c>
      <c r="F315" s="49" t="s">
        <v>810</v>
      </c>
      <c r="G315" s="49" t="s">
        <v>12</v>
      </c>
      <c r="H315" s="49" t="s">
        <v>809</v>
      </c>
      <c r="I315" s="49">
        <v>0</v>
      </c>
      <c r="J315" s="49">
        <v>85.15</v>
      </c>
    </row>
    <row r="316" spans="1:10" x14ac:dyDescent="0.35">
      <c r="A316" s="49" t="s">
        <v>12</v>
      </c>
      <c r="B316" s="49" t="s">
        <v>693</v>
      </c>
      <c r="C316" s="49" t="s">
        <v>811</v>
      </c>
      <c r="D316" s="49" t="s">
        <v>812</v>
      </c>
      <c r="E316" s="49">
        <v>521092</v>
      </c>
      <c r="F316" s="49" t="s">
        <v>813</v>
      </c>
      <c r="G316" s="49" t="s">
        <v>12</v>
      </c>
      <c r="H316" s="49" t="s">
        <v>811</v>
      </c>
      <c r="I316" s="49" t="s">
        <v>812</v>
      </c>
      <c r="J316" s="49">
        <v>32.962000000000003</v>
      </c>
    </row>
    <row r="317" spans="1:10" x14ac:dyDescent="0.35">
      <c r="A317" s="49" t="s">
        <v>12</v>
      </c>
      <c r="B317" s="49" t="s">
        <v>760</v>
      </c>
      <c r="C317" s="49" t="s">
        <v>814</v>
      </c>
      <c r="D317" s="49" t="s">
        <v>815</v>
      </c>
      <c r="E317" s="49">
        <v>521083</v>
      </c>
      <c r="F317" s="49" t="s">
        <v>699</v>
      </c>
      <c r="G317" s="49" t="s">
        <v>12</v>
      </c>
      <c r="H317" s="49" t="s">
        <v>814</v>
      </c>
      <c r="I317" s="49" t="s">
        <v>815</v>
      </c>
      <c r="J317" s="49">
        <v>87.045999999999992</v>
      </c>
    </row>
    <row r="318" spans="1:10" x14ac:dyDescent="0.35">
      <c r="A318" s="49" t="s">
        <v>12</v>
      </c>
      <c r="B318" s="49" t="s">
        <v>693</v>
      </c>
      <c r="C318" s="49">
        <v>141</v>
      </c>
      <c r="D318" s="49">
        <v>0</v>
      </c>
      <c r="E318" s="49">
        <v>521076</v>
      </c>
      <c r="F318" s="49" t="s">
        <v>121</v>
      </c>
      <c r="G318" s="49" t="s">
        <v>12</v>
      </c>
      <c r="H318" s="49">
        <v>141</v>
      </c>
      <c r="I318" s="49">
        <v>0</v>
      </c>
      <c r="J318" s="49">
        <v>141</v>
      </c>
    </row>
    <row r="319" spans="1:10" x14ac:dyDescent="0.35">
      <c r="A319" s="49" t="s">
        <v>12</v>
      </c>
      <c r="B319" s="49" t="s">
        <v>693</v>
      </c>
      <c r="C319" s="49" t="s">
        <v>816</v>
      </c>
      <c r="D319" s="49" t="s">
        <v>817</v>
      </c>
      <c r="E319" s="49">
        <v>521107</v>
      </c>
      <c r="F319" s="49" t="s">
        <v>818</v>
      </c>
      <c r="G319" s="49" t="s">
        <v>12</v>
      </c>
      <c r="H319" s="49" t="s">
        <v>816</v>
      </c>
      <c r="I319" s="49" t="s">
        <v>817</v>
      </c>
      <c r="J319" s="49">
        <v>216.36399999999998</v>
      </c>
    </row>
    <row r="320" spans="1:10" x14ac:dyDescent="0.35">
      <c r="A320" s="49" t="s">
        <v>12</v>
      </c>
      <c r="B320" s="49" t="s">
        <v>720</v>
      </c>
      <c r="C320" s="49" t="s">
        <v>819</v>
      </c>
      <c r="D320" s="49">
        <v>0</v>
      </c>
      <c r="E320" s="49">
        <v>521105</v>
      </c>
      <c r="F320" s="49" t="s">
        <v>820</v>
      </c>
      <c r="G320" s="49" t="s">
        <v>12</v>
      </c>
      <c r="H320" s="49" t="s">
        <v>819</v>
      </c>
      <c r="I320" s="49">
        <v>0</v>
      </c>
      <c r="J320" s="49">
        <v>478.55</v>
      </c>
    </row>
    <row r="321" spans="1:10" x14ac:dyDescent="0.35">
      <c r="A321" s="49" t="s">
        <v>12</v>
      </c>
      <c r="B321" s="49" t="s">
        <v>720</v>
      </c>
      <c r="C321" s="49" t="s">
        <v>821</v>
      </c>
      <c r="D321" s="49">
        <v>663</v>
      </c>
      <c r="E321" s="49">
        <v>521103</v>
      </c>
      <c r="F321" s="49" t="s">
        <v>822</v>
      </c>
      <c r="G321" s="49" t="s">
        <v>12</v>
      </c>
      <c r="H321" s="49" t="s">
        <v>821</v>
      </c>
      <c r="I321" s="49">
        <v>663</v>
      </c>
      <c r="J321" s="49">
        <v>506.29999999999995</v>
      </c>
    </row>
    <row r="322" spans="1:10" x14ac:dyDescent="0.35">
      <c r="A322" s="49" t="s">
        <v>12</v>
      </c>
      <c r="B322" s="49">
        <v>56</v>
      </c>
      <c r="C322" s="49">
        <v>154</v>
      </c>
      <c r="D322" s="49">
        <v>0</v>
      </c>
      <c r="E322" s="49">
        <v>521075</v>
      </c>
      <c r="F322" s="49" t="s">
        <v>121</v>
      </c>
      <c r="G322" s="49" t="s">
        <v>12</v>
      </c>
      <c r="H322" s="49">
        <v>154</v>
      </c>
      <c r="I322" s="49">
        <v>0</v>
      </c>
      <c r="J322" s="49">
        <v>154</v>
      </c>
    </row>
    <row r="323" spans="1:10" x14ac:dyDescent="0.35">
      <c r="A323" s="49" t="s">
        <v>12</v>
      </c>
      <c r="B323" s="49">
        <v>77</v>
      </c>
      <c r="C323" s="49" t="s">
        <v>823</v>
      </c>
      <c r="D323" s="49" t="s">
        <v>824</v>
      </c>
      <c r="E323" s="49">
        <v>521091</v>
      </c>
      <c r="F323" s="49" t="s">
        <v>825</v>
      </c>
      <c r="G323" s="49" t="s">
        <v>12</v>
      </c>
      <c r="H323" s="49" t="s">
        <v>823</v>
      </c>
      <c r="I323" s="49" t="s">
        <v>824</v>
      </c>
      <c r="J323" s="49">
        <v>319.17399999999998</v>
      </c>
    </row>
    <row r="324" spans="1:10" x14ac:dyDescent="0.35">
      <c r="A324" s="49" t="s">
        <v>12</v>
      </c>
      <c r="B324" s="49" t="s">
        <v>713</v>
      </c>
      <c r="C324" s="49" t="s">
        <v>826</v>
      </c>
      <c r="D324" s="49" t="s">
        <v>827</v>
      </c>
      <c r="E324" s="49">
        <v>521066</v>
      </c>
      <c r="F324" s="49" t="s">
        <v>828</v>
      </c>
      <c r="G324" s="49" t="s">
        <v>12</v>
      </c>
      <c r="H324" s="49" t="s">
        <v>826</v>
      </c>
      <c r="I324" s="49" t="s">
        <v>827</v>
      </c>
      <c r="J324" s="49">
        <v>42.024000000000001</v>
      </c>
    </row>
    <row r="325" spans="1:10" x14ac:dyDescent="0.35">
      <c r="A325" s="49" t="s">
        <v>12</v>
      </c>
      <c r="B325" s="49" t="s">
        <v>768</v>
      </c>
      <c r="C325" s="49" t="s">
        <v>829</v>
      </c>
      <c r="D325" s="49">
        <v>0</v>
      </c>
      <c r="E325" s="49">
        <v>521038</v>
      </c>
      <c r="F325" s="49" t="s">
        <v>830</v>
      </c>
      <c r="G325" s="49" t="s">
        <v>12</v>
      </c>
      <c r="H325" s="49" t="s">
        <v>829</v>
      </c>
      <c r="I325" s="49">
        <v>0</v>
      </c>
      <c r="J325" s="49">
        <v>28.95</v>
      </c>
    </row>
    <row r="326" spans="1:10" x14ac:dyDescent="0.35">
      <c r="A326" s="49" t="s">
        <v>12</v>
      </c>
      <c r="B326" s="49" t="s">
        <v>708</v>
      </c>
      <c r="C326" s="49" t="s">
        <v>831</v>
      </c>
      <c r="D326" s="49">
        <v>0</v>
      </c>
      <c r="E326" s="49">
        <v>521036</v>
      </c>
      <c r="F326" s="49" t="s">
        <v>832</v>
      </c>
      <c r="G326" s="49" t="s">
        <v>12</v>
      </c>
      <c r="H326" s="49" t="s">
        <v>831</v>
      </c>
      <c r="I326" s="49">
        <v>0</v>
      </c>
      <c r="J326" s="49">
        <v>14.75</v>
      </c>
    </row>
    <row r="327" spans="1:10" x14ac:dyDescent="0.35">
      <c r="A327" s="49" t="s">
        <v>12</v>
      </c>
      <c r="B327" s="49">
        <v>76</v>
      </c>
      <c r="C327" s="49" t="s">
        <v>833</v>
      </c>
      <c r="D327" s="49" t="s">
        <v>834</v>
      </c>
      <c r="E327" s="49">
        <v>521013</v>
      </c>
      <c r="F327" s="49" t="s">
        <v>688</v>
      </c>
      <c r="G327" s="49" t="s">
        <v>12</v>
      </c>
      <c r="H327" s="49" t="s">
        <v>833</v>
      </c>
      <c r="I327" s="49" t="s">
        <v>834</v>
      </c>
      <c r="J327" s="49">
        <v>11.512</v>
      </c>
    </row>
    <row r="328" spans="1:10" x14ac:dyDescent="0.35">
      <c r="A328" s="49" t="s">
        <v>12</v>
      </c>
      <c r="B328" s="49" t="s">
        <v>713</v>
      </c>
      <c r="C328" s="49" t="s">
        <v>835</v>
      </c>
      <c r="D328" s="49" t="s">
        <v>836</v>
      </c>
      <c r="E328" s="49">
        <v>521063</v>
      </c>
      <c r="F328" s="49" t="s">
        <v>837</v>
      </c>
      <c r="G328" s="49" t="s">
        <v>12</v>
      </c>
      <c r="H328" s="49" t="s">
        <v>835</v>
      </c>
      <c r="I328" s="49" t="s">
        <v>836</v>
      </c>
      <c r="J328" s="49">
        <v>496.70400000000001</v>
      </c>
    </row>
    <row r="329" spans="1:10" x14ac:dyDescent="0.35">
      <c r="A329" s="49" t="s">
        <v>12</v>
      </c>
      <c r="B329" s="49" t="s">
        <v>768</v>
      </c>
      <c r="C329" s="49">
        <v>271</v>
      </c>
      <c r="D329" s="49" t="s">
        <v>838</v>
      </c>
      <c r="E329" s="49">
        <v>521057</v>
      </c>
      <c r="F329" s="49" t="s">
        <v>839</v>
      </c>
      <c r="G329" s="49" t="s">
        <v>12</v>
      </c>
      <c r="H329" s="49">
        <v>271</v>
      </c>
      <c r="I329" s="49" t="s">
        <v>838</v>
      </c>
      <c r="J329" s="49">
        <v>319.58</v>
      </c>
    </row>
    <row r="330" spans="1:10" x14ac:dyDescent="0.35">
      <c r="A330" s="49" t="s">
        <v>12</v>
      </c>
      <c r="B330" s="49">
        <v>77</v>
      </c>
      <c r="C330" s="49" t="s">
        <v>840</v>
      </c>
      <c r="D330" s="49" t="s">
        <v>841</v>
      </c>
      <c r="E330" s="49">
        <v>520970</v>
      </c>
      <c r="F330" s="49" t="s">
        <v>842</v>
      </c>
      <c r="G330" s="49" t="s">
        <v>12</v>
      </c>
      <c r="H330" s="49" t="s">
        <v>840</v>
      </c>
      <c r="I330" s="49" t="s">
        <v>841</v>
      </c>
      <c r="J330" s="49">
        <v>18.994</v>
      </c>
    </row>
    <row r="331" spans="1:10" x14ac:dyDescent="0.35">
      <c r="A331" s="49" t="s">
        <v>12</v>
      </c>
      <c r="B331" s="49">
        <v>77</v>
      </c>
      <c r="C331" s="49" t="s">
        <v>843</v>
      </c>
      <c r="D331" s="49" t="s">
        <v>844</v>
      </c>
      <c r="E331" s="49">
        <v>520955</v>
      </c>
      <c r="F331" s="49" t="s">
        <v>690</v>
      </c>
      <c r="G331" s="49" t="s">
        <v>12</v>
      </c>
      <c r="H331" s="49" t="s">
        <v>843</v>
      </c>
      <c r="I331" s="49" t="s">
        <v>844</v>
      </c>
      <c r="J331" s="49">
        <v>59.771999999999998</v>
      </c>
    </row>
    <row r="332" spans="1:10" x14ac:dyDescent="0.35">
      <c r="A332" s="49" t="s">
        <v>12</v>
      </c>
      <c r="B332" s="49" t="s">
        <v>677</v>
      </c>
      <c r="C332" s="49" t="s">
        <v>845</v>
      </c>
      <c r="D332" s="49" t="s">
        <v>559</v>
      </c>
      <c r="E332" s="49">
        <v>521031</v>
      </c>
      <c r="F332" s="49" t="s">
        <v>846</v>
      </c>
      <c r="G332" s="49" t="s">
        <v>12</v>
      </c>
      <c r="H332" s="49" t="s">
        <v>845</v>
      </c>
      <c r="I332" s="49" t="s">
        <v>559</v>
      </c>
      <c r="J332" s="49">
        <v>10.673999999999999</v>
      </c>
    </row>
    <row r="333" spans="1:10" x14ac:dyDescent="0.35">
      <c r="A333" s="49" t="s">
        <v>12</v>
      </c>
      <c r="B333" s="49" t="s">
        <v>677</v>
      </c>
      <c r="C333" s="49">
        <v>191</v>
      </c>
      <c r="D333" s="49">
        <v>0</v>
      </c>
      <c r="E333" s="49">
        <v>521023</v>
      </c>
      <c r="F333" s="49" t="s">
        <v>847</v>
      </c>
      <c r="G333" s="49" t="s">
        <v>12</v>
      </c>
      <c r="H333" s="49">
        <v>191</v>
      </c>
      <c r="I333" s="49">
        <v>0</v>
      </c>
      <c r="J333" s="49">
        <v>191</v>
      </c>
    </row>
    <row r="334" spans="1:10" x14ac:dyDescent="0.35">
      <c r="A334" s="49" t="s">
        <v>12</v>
      </c>
      <c r="B334" s="49">
        <v>56</v>
      </c>
      <c r="C334" s="49" t="s">
        <v>848</v>
      </c>
      <c r="D334" s="49" t="s">
        <v>849</v>
      </c>
      <c r="E334" s="49">
        <v>520948</v>
      </c>
      <c r="F334" s="49" t="s">
        <v>850</v>
      </c>
      <c r="G334" s="49" t="s">
        <v>12</v>
      </c>
      <c r="H334" s="49" t="s">
        <v>848</v>
      </c>
      <c r="I334" s="49" t="s">
        <v>849</v>
      </c>
      <c r="J334" s="49">
        <v>46.720000000000006</v>
      </c>
    </row>
    <row r="335" spans="1:10" x14ac:dyDescent="0.35">
      <c r="A335" s="49" t="s">
        <v>12</v>
      </c>
      <c r="B335" s="49">
        <v>74</v>
      </c>
      <c r="C335" s="49" t="s">
        <v>851</v>
      </c>
      <c r="D335" s="49" t="s">
        <v>61</v>
      </c>
      <c r="E335" s="49">
        <v>520998</v>
      </c>
      <c r="F335" s="49" t="s">
        <v>852</v>
      </c>
      <c r="G335" s="49" t="s">
        <v>12</v>
      </c>
      <c r="H335" s="49" t="s">
        <v>851</v>
      </c>
      <c r="I335" s="49" t="s">
        <v>61</v>
      </c>
      <c r="J335" s="49">
        <v>18.026</v>
      </c>
    </row>
    <row r="336" spans="1:10" x14ac:dyDescent="0.35">
      <c r="A336" s="49" t="s">
        <v>12</v>
      </c>
      <c r="B336" s="49">
        <v>56</v>
      </c>
      <c r="C336" s="49" t="s">
        <v>853</v>
      </c>
      <c r="D336" s="49" t="s">
        <v>854</v>
      </c>
      <c r="E336" s="49">
        <v>520932</v>
      </c>
      <c r="F336" s="49" t="s">
        <v>850</v>
      </c>
      <c r="G336" s="49" t="s">
        <v>12</v>
      </c>
      <c r="H336" s="49" t="s">
        <v>853</v>
      </c>
      <c r="I336" s="49" t="s">
        <v>854</v>
      </c>
      <c r="J336" s="49">
        <v>42.508000000000003</v>
      </c>
    </row>
    <row r="337" spans="1:10" x14ac:dyDescent="0.35">
      <c r="A337" s="49" t="s">
        <v>12</v>
      </c>
      <c r="B337" s="49" t="s">
        <v>693</v>
      </c>
      <c r="C337" s="49" t="s">
        <v>855</v>
      </c>
      <c r="D337" s="49">
        <v>0</v>
      </c>
      <c r="E337" s="49">
        <v>520930</v>
      </c>
      <c r="F337" s="49" t="s">
        <v>740</v>
      </c>
      <c r="G337" s="49" t="s">
        <v>12</v>
      </c>
      <c r="H337" s="49" t="s">
        <v>855</v>
      </c>
      <c r="I337" s="49">
        <v>0</v>
      </c>
      <c r="J337" s="49">
        <v>12.13</v>
      </c>
    </row>
    <row r="338" spans="1:10" x14ac:dyDescent="0.35">
      <c r="A338" s="49" t="s">
        <v>12</v>
      </c>
      <c r="B338" s="49">
        <v>73</v>
      </c>
      <c r="C338" s="49" t="s">
        <v>856</v>
      </c>
      <c r="D338" s="49">
        <v>0</v>
      </c>
      <c r="E338" s="49">
        <v>520954</v>
      </c>
      <c r="F338" s="49" t="s">
        <v>846</v>
      </c>
      <c r="G338" s="49" t="s">
        <v>12</v>
      </c>
      <c r="H338" s="49" t="s">
        <v>856</v>
      </c>
      <c r="I338" s="49">
        <v>0</v>
      </c>
      <c r="J338" s="49">
        <v>43.48</v>
      </c>
    </row>
    <row r="339" spans="1:10" x14ac:dyDescent="0.35">
      <c r="A339" s="49" t="s">
        <v>12</v>
      </c>
      <c r="B339" s="49">
        <v>77</v>
      </c>
      <c r="C339" s="49" t="s">
        <v>857</v>
      </c>
      <c r="D339" s="49" t="s">
        <v>858</v>
      </c>
      <c r="E339" s="49">
        <v>520828</v>
      </c>
      <c r="F339" s="49" t="s">
        <v>842</v>
      </c>
      <c r="G339" s="49" t="s">
        <v>12</v>
      </c>
      <c r="H339" s="49" t="s">
        <v>857</v>
      </c>
      <c r="I339" s="49" t="s">
        <v>858</v>
      </c>
      <c r="J339" s="49">
        <v>32.018000000000001</v>
      </c>
    </row>
    <row r="340" spans="1:10" x14ac:dyDescent="0.35">
      <c r="A340" s="49" t="s">
        <v>12</v>
      </c>
      <c r="B340" s="49">
        <v>76</v>
      </c>
      <c r="C340" s="49" t="s">
        <v>859</v>
      </c>
      <c r="D340" s="49">
        <v>0</v>
      </c>
      <c r="E340" s="49">
        <v>520817</v>
      </c>
      <c r="F340" s="49" t="s">
        <v>121</v>
      </c>
      <c r="G340" s="49" t="s">
        <v>12</v>
      </c>
      <c r="H340" s="49" t="s">
        <v>859</v>
      </c>
      <c r="I340" s="49">
        <v>0</v>
      </c>
      <c r="J340" s="49">
        <v>168.45</v>
      </c>
    </row>
    <row r="341" spans="1:10" x14ac:dyDescent="0.35">
      <c r="A341" s="49" t="s">
        <v>12</v>
      </c>
      <c r="B341" s="49" t="s">
        <v>693</v>
      </c>
      <c r="C341" s="49" t="s">
        <v>860</v>
      </c>
      <c r="D341" s="49">
        <v>0</v>
      </c>
      <c r="E341" s="49">
        <v>520815</v>
      </c>
      <c r="F341" s="49" t="s">
        <v>779</v>
      </c>
      <c r="G341" s="49" t="s">
        <v>12</v>
      </c>
      <c r="H341" s="49" t="s">
        <v>860</v>
      </c>
      <c r="I341" s="49">
        <v>0</v>
      </c>
      <c r="J341" s="49">
        <v>11.98</v>
      </c>
    </row>
    <row r="342" spans="1:10" x14ac:dyDescent="0.35">
      <c r="A342" s="49" t="s">
        <v>12</v>
      </c>
      <c r="B342" s="49" t="s">
        <v>708</v>
      </c>
      <c r="C342" s="49" t="s">
        <v>861</v>
      </c>
      <c r="D342" s="49">
        <v>1133</v>
      </c>
      <c r="E342" s="49">
        <v>520916</v>
      </c>
      <c r="F342" s="49" t="s">
        <v>862</v>
      </c>
      <c r="G342" s="49" t="s">
        <v>12</v>
      </c>
      <c r="H342" s="49" t="s">
        <v>861</v>
      </c>
      <c r="I342" s="49">
        <v>1133</v>
      </c>
      <c r="J342" s="49">
        <v>385.88</v>
      </c>
    </row>
    <row r="343" spans="1:10" x14ac:dyDescent="0.35">
      <c r="A343" s="49" t="s">
        <v>12</v>
      </c>
      <c r="B343" s="49" t="s">
        <v>677</v>
      </c>
      <c r="C343" s="49" t="s">
        <v>863</v>
      </c>
      <c r="D343" s="49" t="s">
        <v>864</v>
      </c>
      <c r="E343" s="49">
        <v>520877</v>
      </c>
      <c r="F343" s="49" t="s">
        <v>865</v>
      </c>
      <c r="G343" s="49" t="s">
        <v>12</v>
      </c>
      <c r="H343" s="49" t="s">
        <v>863</v>
      </c>
      <c r="I343" s="49" t="s">
        <v>864</v>
      </c>
      <c r="J343" s="49">
        <v>38.44</v>
      </c>
    </row>
    <row r="344" spans="1:10" x14ac:dyDescent="0.35">
      <c r="A344" s="49" t="s">
        <v>12</v>
      </c>
      <c r="B344" s="49" t="s">
        <v>757</v>
      </c>
      <c r="C344" s="49" t="s">
        <v>866</v>
      </c>
      <c r="D344" s="49" t="s">
        <v>867</v>
      </c>
      <c r="E344" s="49">
        <v>520875</v>
      </c>
      <c r="F344" s="49" t="s">
        <v>779</v>
      </c>
      <c r="G344" s="49" t="s">
        <v>12</v>
      </c>
      <c r="H344" s="49" t="s">
        <v>866</v>
      </c>
      <c r="I344" s="49" t="s">
        <v>867</v>
      </c>
      <c r="J344" s="49">
        <v>12.654</v>
      </c>
    </row>
    <row r="345" spans="1:10" x14ac:dyDescent="0.35">
      <c r="A345" s="49" t="s">
        <v>12</v>
      </c>
      <c r="B345" s="49" t="s">
        <v>708</v>
      </c>
      <c r="C345" s="49" t="s">
        <v>868</v>
      </c>
      <c r="D345" s="49" t="s">
        <v>869</v>
      </c>
      <c r="E345" s="49">
        <v>520811</v>
      </c>
      <c r="F345" s="49" t="s">
        <v>870</v>
      </c>
      <c r="G345" s="49" t="s">
        <v>12</v>
      </c>
      <c r="H345" s="49" t="s">
        <v>868</v>
      </c>
      <c r="I345" s="49" t="s">
        <v>869</v>
      </c>
      <c r="J345" s="49">
        <v>30.366</v>
      </c>
    </row>
    <row r="346" spans="1:10" x14ac:dyDescent="0.35">
      <c r="A346" s="49" t="s">
        <v>12</v>
      </c>
      <c r="B346" s="49" t="s">
        <v>693</v>
      </c>
      <c r="C346" s="49">
        <v>922</v>
      </c>
      <c r="D346" s="49">
        <v>0</v>
      </c>
      <c r="E346" s="49">
        <v>520871</v>
      </c>
      <c r="F346" s="49" t="s">
        <v>744</v>
      </c>
      <c r="G346" s="49" t="s">
        <v>12</v>
      </c>
      <c r="H346" s="49">
        <v>922</v>
      </c>
      <c r="I346" s="49">
        <v>0</v>
      </c>
      <c r="J346" s="49">
        <v>922</v>
      </c>
    </row>
    <row r="347" spans="1:10" x14ac:dyDescent="0.35">
      <c r="A347" s="49" t="s">
        <v>12</v>
      </c>
      <c r="B347" s="49">
        <v>76</v>
      </c>
      <c r="C347" s="49" t="s">
        <v>871</v>
      </c>
      <c r="D347" s="49" t="s">
        <v>872</v>
      </c>
      <c r="E347" s="49">
        <v>520866</v>
      </c>
      <c r="F347" s="49" t="s">
        <v>873</v>
      </c>
      <c r="G347" s="49" t="s">
        <v>12</v>
      </c>
      <c r="H347" s="49" t="s">
        <v>871</v>
      </c>
      <c r="I347" s="49" t="s">
        <v>872</v>
      </c>
      <c r="J347" s="49">
        <v>270.54200000000003</v>
      </c>
    </row>
    <row r="348" spans="1:10" x14ac:dyDescent="0.35">
      <c r="A348" s="49" t="s">
        <v>12</v>
      </c>
      <c r="B348" s="49" t="s">
        <v>713</v>
      </c>
      <c r="C348" s="49" t="s">
        <v>874</v>
      </c>
      <c r="D348" s="49">
        <v>0</v>
      </c>
      <c r="E348" s="49">
        <v>520829</v>
      </c>
      <c r="F348" s="49" t="s">
        <v>875</v>
      </c>
      <c r="G348" s="49" t="s">
        <v>12</v>
      </c>
      <c r="H348" s="49" t="s">
        <v>874</v>
      </c>
      <c r="I348" s="49">
        <v>0</v>
      </c>
      <c r="J348" s="49">
        <v>306.01</v>
      </c>
    </row>
    <row r="349" spans="1:10" x14ac:dyDescent="0.35">
      <c r="A349" s="49" t="s">
        <v>12</v>
      </c>
      <c r="B349" s="49" t="s">
        <v>770</v>
      </c>
      <c r="C349" s="49" t="s">
        <v>876</v>
      </c>
      <c r="D349" s="49" t="s">
        <v>877</v>
      </c>
      <c r="E349" s="49">
        <v>520766</v>
      </c>
      <c r="F349" s="49" t="s">
        <v>878</v>
      </c>
      <c r="G349" s="49" t="s">
        <v>12</v>
      </c>
      <c r="H349" s="49" t="s">
        <v>876</v>
      </c>
      <c r="I349" s="49" t="s">
        <v>877</v>
      </c>
      <c r="J349" s="49">
        <v>62.147999999999996</v>
      </c>
    </row>
    <row r="350" spans="1:10" x14ac:dyDescent="0.35">
      <c r="A350" s="49" t="s">
        <v>12</v>
      </c>
      <c r="B350" s="49" t="s">
        <v>693</v>
      </c>
      <c r="C350" s="49">
        <v>707</v>
      </c>
      <c r="D350" s="49">
        <v>0</v>
      </c>
      <c r="E350" s="49">
        <v>520740</v>
      </c>
      <c r="F350" s="49" t="s">
        <v>121</v>
      </c>
      <c r="G350" s="49" t="s">
        <v>12</v>
      </c>
      <c r="H350" s="49">
        <v>707</v>
      </c>
      <c r="I350" s="49">
        <v>0</v>
      </c>
      <c r="J350" s="49">
        <v>707</v>
      </c>
    </row>
    <row r="351" spans="1:10" x14ac:dyDescent="0.35">
      <c r="A351" s="49" t="s">
        <v>12</v>
      </c>
      <c r="B351" s="49">
        <v>77</v>
      </c>
      <c r="C351" s="49">
        <v>357</v>
      </c>
      <c r="D351" s="49">
        <v>0</v>
      </c>
      <c r="E351" s="49">
        <v>520731</v>
      </c>
      <c r="F351" s="49" t="s">
        <v>121</v>
      </c>
      <c r="G351" s="49" t="s">
        <v>12</v>
      </c>
      <c r="H351" s="49">
        <v>357</v>
      </c>
      <c r="I351" s="49">
        <v>0</v>
      </c>
      <c r="J351" s="49">
        <v>357</v>
      </c>
    </row>
    <row r="352" spans="1:10" x14ac:dyDescent="0.35">
      <c r="A352" s="49" t="s">
        <v>12</v>
      </c>
      <c r="B352" s="49">
        <v>76</v>
      </c>
      <c r="C352" s="49" t="s">
        <v>879</v>
      </c>
      <c r="D352" s="49" t="s">
        <v>880</v>
      </c>
      <c r="E352" s="49">
        <v>520726</v>
      </c>
      <c r="F352" s="49" t="s">
        <v>881</v>
      </c>
      <c r="G352" s="49" t="s">
        <v>12</v>
      </c>
      <c r="H352" s="49" t="s">
        <v>879</v>
      </c>
      <c r="I352" s="49" t="s">
        <v>880</v>
      </c>
      <c r="J352" s="49">
        <v>137.44800000000001</v>
      </c>
    </row>
    <row r="353" spans="1:10" x14ac:dyDescent="0.35">
      <c r="A353" s="49" t="s">
        <v>12</v>
      </c>
      <c r="B353" s="49">
        <v>56</v>
      </c>
      <c r="C353" s="49" t="s">
        <v>882</v>
      </c>
      <c r="D353" s="49" t="s">
        <v>883</v>
      </c>
      <c r="E353" s="49">
        <v>520805</v>
      </c>
      <c r="F353" s="49" t="s">
        <v>884</v>
      </c>
      <c r="G353" s="49" t="s">
        <v>12</v>
      </c>
      <c r="H353" s="49" t="s">
        <v>882</v>
      </c>
      <c r="I353" s="49" t="s">
        <v>883</v>
      </c>
      <c r="J353" s="49">
        <v>203.07799999999997</v>
      </c>
    </row>
    <row r="354" spans="1:10" x14ac:dyDescent="0.35">
      <c r="A354" s="49" t="s">
        <v>12</v>
      </c>
      <c r="B354" s="49">
        <v>77</v>
      </c>
      <c r="C354" s="49" t="s">
        <v>885</v>
      </c>
      <c r="D354" s="49" t="s">
        <v>886</v>
      </c>
      <c r="E354" s="49">
        <v>520797</v>
      </c>
      <c r="F354" s="49" t="s">
        <v>887</v>
      </c>
      <c r="G354" s="49" t="s">
        <v>12</v>
      </c>
      <c r="H354" s="49" t="s">
        <v>885</v>
      </c>
      <c r="I354" s="49" t="s">
        <v>886</v>
      </c>
      <c r="J354" s="49">
        <v>851.01599999999996</v>
      </c>
    </row>
    <row r="355" spans="1:10" x14ac:dyDescent="0.35">
      <c r="A355" s="49" t="s">
        <v>12</v>
      </c>
      <c r="B355" s="49" t="s">
        <v>708</v>
      </c>
      <c r="C355" s="49" t="s">
        <v>888</v>
      </c>
      <c r="D355" s="49">
        <v>0</v>
      </c>
      <c r="E355" s="49">
        <v>520712</v>
      </c>
      <c r="F355" s="49" t="s">
        <v>832</v>
      </c>
      <c r="G355" s="49" t="s">
        <v>12</v>
      </c>
      <c r="H355" s="49" t="s">
        <v>888</v>
      </c>
      <c r="I355" s="49">
        <v>0</v>
      </c>
      <c r="J355" s="49">
        <v>13.5</v>
      </c>
    </row>
    <row r="356" spans="1:10" x14ac:dyDescent="0.35">
      <c r="A356" s="49" t="s">
        <v>12</v>
      </c>
      <c r="B356" s="49" t="s">
        <v>768</v>
      </c>
      <c r="C356" s="49">
        <v>289</v>
      </c>
      <c r="D356" s="49">
        <v>0</v>
      </c>
      <c r="E356" s="49">
        <v>520745</v>
      </c>
      <c r="F356" s="49" t="s">
        <v>121</v>
      </c>
      <c r="G356" s="49" t="s">
        <v>12</v>
      </c>
      <c r="H356" s="49">
        <v>289</v>
      </c>
      <c r="I356" s="49">
        <v>0</v>
      </c>
      <c r="J356" s="49">
        <v>289</v>
      </c>
    </row>
    <row r="357" spans="1:10" x14ac:dyDescent="0.35">
      <c r="A357" s="49" t="s">
        <v>12</v>
      </c>
      <c r="B357" s="49" t="s">
        <v>677</v>
      </c>
      <c r="C357" s="49" t="s">
        <v>889</v>
      </c>
      <c r="D357" s="49" t="s">
        <v>890</v>
      </c>
      <c r="E357" s="49">
        <v>520691</v>
      </c>
      <c r="F357" s="49" t="s">
        <v>696</v>
      </c>
      <c r="G357" s="49" t="s">
        <v>12</v>
      </c>
      <c r="H357" s="49" t="s">
        <v>889</v>
      </c>
      <c r="I357" s="49" t="s">
        <v>890</v>
      </c>
      <c r="J357" s="49">
        <v>24.91</v>
      </c>
    </row>
    <row r="358" spans="1:10" x14ac:dyDescent="0.35">
      <c r="A358" s="49" t="s">
        <v>12</v>
      </c>
      <c r="B358" s="49" t="s">
        <v>693</v>
      </c>
      <c r="C358" s="49" t="s">
        <v>891</v>
      </c>
      <c r="D358" s="49">
        <v>0</v>
      </c>
      <c r="E358" s="49">
        <v>520657</v>
      </c>
      <c r="F358" s="49" t="s">
        <v>740</v>
      </c>
      <c r="G358" s="49" t="s">
        <v>12</v>
      </c>
      <c r="H358" s="49" t="s">
        <v>891</v>
      </c>
      <c r="I358" s="49">
        <v>0</v>
      </c>
      <c r="J358" s="49">
        <v>22.9</v>
      </c>
    </row>
    <row r="359" spans="1:10" x14ac:dyDescent="0.35">
      <c r="A359" s="49" t="s">
        <v>12</v>
      </c>
      <c r="B359" s="49" t="s">
        <v>677</v>
      </c>
      <c r="C359" s="49" t="s">
        <v>892</v>
      </c>
      <c r="D359" s="49" t="s">
        <v>893</v>
      </c>
      <c r="E359" s="49">
        <v>520652</v>
      </c>
      <c r="F359" s="49" t="s">
        <v>846</v>
      </c>
      <c r="G359" s="49" t="s">
        <v>12</v>
      </c>
      <c r="H359" s="49" t="s">
        <v>892</v>
      </c>
      <c r="I359" s="49" t="s">
        <v>893</v>
      </c>
      <c r="J359" s="49">
        <v>181.71</v>
      </c>
    </row>
    <row r="360" spans="1:10" x14ac:dyDescent="0.35">
      <c r="A360" s="49" t="s">
        <v>12</v>
      </c>
      <c r="B360" s="49">
        <v>77</v>
      </c>
      <c r="C360" s="49" t="s">
        <v>894</v>
      </c>
      <c r="D360" s="49" t="s">
        <v>895</v>
      </c>
      <c r="E360" s="49">
        <v>520717</v>
      </c>
      <c r="F360" s="49" t="s">
        <v>896</v>
      </c>
      <c r="G360" s="49" t="s">
        <v>12</v>
      </c>
      <c r="H360" s="49" t="s">
        <v>894</v>
      </c>
      <c r="I360" s="49" t="s">
        <v>895</v>
      </c>
      <c r="J360" s="49">
        <v>438.74200000000002</v>
      </c>
    </row>
    <row r="361" spans="1:10" x14ac:dyDescent="0.35">
      <c r="A361" s="49" t="s">
        <v>12</v>
      </c>
      <c r="B361" s="49">
        <v>77</v>
      </c>
      <c r="C361" s="49" t="s">
        <v>897</v>
      </c>
      <c r="D361" s="49" t="s">
        <v>898</v>
      </c>
      <c r="E361" s="49">
        <v>520714</v>
      </c>
      <c r="F361" s="49" t="s">
        <v>781</v>
      </c>
      <c r="G361" s="49" t="s">
        <v>12</v>
      </c>
      <c r="H361" s="49" t="s">
        <v>897</v>
      </c>
      <c r="I361" s="49" t="s">
        <v>898</v>
      </c>
      <c r="J361" s="49">
        <v>88.992000000000004</v>
      </c>
    </row>
    <row r="362" spans="1:10" x14ac:dyDescent="0.35">
      <c r="A362" s="49" t="s">
        <v>12</v>
      </c>
      <c r="B362" s="49">
        <v>74</v>
      </c>
      <c r="C362" s="49">
        <v>350</v>
      </c>
      <c r="D362" s="49">
        <v>400</v>
      </c>
      <c r="E362" s="49">
        <v>520583</v>
      </c>
      <c r="F362" s="49" t="s">
        <v>899</v>
      </c>
      <c r="G362" s="49" t="s">
        <v>12</v>
      </c>
      <c r="H362" s="49">
        <v>350</v>
      </c>
      <c r="I362" s="49">
        <v>400</v>
      </c>
      <c r="J362" s="49">
        <v>430</v>
      </c>
    </row>
    <row r="363" spans="1:10" x14ac:dyDescent="0.35">
      <c r="A363" s="49" t="s">
        <v>12</v>
      </c>
      <c r="B363" s="49" t="s">
        <v>760</v>
      </c>
      <c r="C363" s="49" t="s">
        <v>900</v>
      </c>
      <c r="D363" s="49" t="s">
        <v>901</v>
      </c>
      <c r="E363" s="49">
        <v>520456</v>
      </c>
      <c r="F363" s="49" t="s">
        <v>902</v>
      </c>
      <c r="G363" s="49" t="s">
        <v>12</v>
      </c>
      <c r="H363" s="49" t="s">
        <v>900</v>
      </c>
      <c r="I363" s="49" t="s">
        <v>901</v>
      </c>
      <c r="J363" s="49">
        <v>200.64</v>
      </c>
    </row>
    <row r="364" spans="1:10" x14ac:dyDescent="0.35">
      <c r="A364" s="49" t="s">
        <v>12</v>
      </c>
      <c r="B364" s="49">
        <v>76</v>
      </c>
      <c r="C364" s="49" t="s">
        <v>903</v>
      </c>
      <c r="D364" s="49" t="s">
        <v>904</v>
      </c>
      <c r="E364" s="49">
        <v>520250</v>
      </c>
      <c r="F364" s="49" t="s">
        <v>881</v>
      </c>
      <c r="G364" s="49" t="s">
        <v>12</v>
      </c>
      <c r="H364" s="49" t="s">
        <v>903</v>
      </c>
      <c r="I364" s="49" t="s">
        <v>904</v>
      </c>
      <c r="J364" s="49">
        <v>49.662000000000006</v>
      </c>
    </row>
    <row r="365" spans="1:10" x14ac:dyDescent="0.35">
      <c r="A365" s="49" t="s">
        <v>12</v>
      </c>
      <c r="B365" s="49" t="s">
        <v>677</v>
      </c>
      <c r="C365" s="49" t="s">
        <v>905</v>
      </c>
      <c r="D365" s="49" t="s">
        <v>906</v>
      </c>
      <c r="E365" s="49">
        <v>520217</v>
      </c>
      <c r="F365" s="49" t="s">
        <v>842</v>
      </c>
      <c r="G365" s="49" t="s">
        <v>12</v>
      </c>
      <c r="H365" s="49" t="s">
        <v>905</v>
      </c>
      <c r="I365" s="49" t="s">
        <v>906</v>
      </c>
      <c r="J365" s="49">
        <v>839.83199999999999</v>
      </c>
    </row>
    <row r="366" spans="1:10" x14ac:dyDescent="0.35">
      <c r="A366" s="49" t="s">
        <v>12</v>
      </c>
      <c r="B366" s="49" t="s">
        <v>770</v>
      </c>
      <c r="C366" s="49" t="s">
        <v>907</v>
      </c>
      <c r="D366" s="49" t="s">
        <v>908</v>
      </c>
      <c r="E366" s="49">
        <v>520596</v>
      </c>
      <c r="F366" s="49" t="s">
        <v>896</v>
      </c>
      <c r="G366" s="49" t="s">
        <v>12</v>
      </c>
      <c r="H366" s="49" t="s">
        <v>907</v>
      </c>
      <c r="I366" s="49" t="s">
        <v>908</v>
      </c>
      <c r="J366" s="49">
        <v>32.25</v>
      </c>
    </row>
    <row r="367" spans="1:10" x14ac:dyDescent="0.35">
      <c r="A367" s="49" t="s">
        <v>12</v>
      </c>
      <c r="B367" s="49" t="s">
        <v>909</v>
      </c>
      <c r="C367" s="49" t="s">
        <v>910</v>
      </c>
      <c r="D367" s="49" t="s">
        <v>911</v>
      </c>
      <c r="E367" s="49">
        <v>520194</v>
      </c>
      <c r="F367" s="49" t="s">
        <v>719</v>
      </c>
      <c r="G367" s="49" t="s">
        <v>12</v>
      </c>
      <c r="H367" s="49" t="s">
        <v>910</v>
      </c>
      <c r="I367" s="49" t="s">
        <v>911</v>
      </c>
      <c r="J367" s="49">
        <v>150.148</v>
      </c>
    </row>
    <row r="368" spans="1:10" x14ac:dyDescent="0.35">
      <c r="A368" s="49" t="s">
        <v>12</v>
      </c>
      <c r="B368" s="49" t="s">
        <v>677</v>
      </c>
      <c r="C368" s="49" t="s">
        <v>912</v>
      </c>
      <c r="D368" s="49" t="s">
        <v>913</v>
      </c>
      <c r="E368" s="49">
        <v>520543</v>
      </c>
      <c r="F368" s="49" t="s">
        <v>914</v>
      </c>
      <c r="G368" s="49" t="s">
        <v>12</v>
      </c>
      <c r="H368" s="49" t="s">
        <v>912</v>
      </c>
      <c r="I368" s="49" t="s">
        <v>913</v>
      </c>
      <c r="J368" s="49">
        <v>231.86200000000002</v>
      </c>
    </row>
    <row r="369" spans="1:10" x14ac:dyDescent="0.35">
      <c r="A369" s="49" t="s">
        <v>12</v>
      </c>
      <c r="B369" s="49" t="s">
        <v>693</v>
      </c>
      <c r="C369" s="49" t="s">
        <v>915</v>
      </c>
      <c r="D369" s="49">
        <v>0</v>
      </c>
      <c r="E369" s="49">
        <v>520517</v>
      </c>
      <c r="F369" s="49" t="s">
        <v>779</v>
      </c>
      <c r="G369" s="49" t="s">
        <v>12</v>
      </c>
      <c r="H369" s="49" t="s">
        <v>915</v>
      </c>
      <c r="I369" s="49">
        <v>0</v>
      </c>
      <c r="J369" s="49">
        <v>45.59</v>
      </c>
    </row>
    <row r="370" spans="1:10" x14ac:dyDescent="0.35">
      <c r="A370" s="49" t="s">
        <v>12</v>
      </c>
      <c r="B370" s="49" t="s">
        <v>757</v>
      </c>
      <c r="C370" s="49">
        <v>87</v>
      </c>
      <c r="D370" s="49">
        <v>0</v>
      </c>
      <c r="E370" s="49">
        <v>520190</v>
      </c>
      <c r="F370" s="49" t="s">
        <v>707</v>
      </c>
      <c r="G370" s="49" t="s">
        <v>12</v>
      </c>
      <c r="H370" s="49">
        <v>87</v>
      </c>
      <c r="I370" s="49">
        <v>0</v>
      </c>
      <c r="J370" s="49">
        <v>87</v>
      </c>
    </row>
    <row r="371" spans="1:10" x14ac:dyDescent="0.35">
      <c r="A371" s="49" t="s">
        <v>12</v>
      </c>
      <c r="B371" s="49" t="s">
        <v>693</v>
      </c>
      <c r="C371" s="49">
        <v>0</v>
      </c>
      <c r="D371" s="49" t="s">
        <v>916</v>
      </c>
      <c r="E371" s="49">
        <v>520488</v>
      </c>
      <c r="F371" s="49" t="s">
        <v>696</v>
      </c>
      <c r="G371" s="49" t="s">
        <v>12</v>
      </c>
      <c r="H371" s="49">
        <v>0</v>
      </c>
      <c r="I371" s="49" t="s">
        <v>916</v>
      </c>
      <c r="J371" s="49">
        <v>28.675999999999998</v>
      </c>
    </row>
    <row r="372" spans="1:10" x14ac:dyDescent="0.35">
      <c r="A372" s="49" t="s">
        <v>12</v>
      </c>
      <c r="B372" s="49" t="s">
        <v>677</v>
      </c>
      <c r="C372" s="49" t="s">
        <v>917</v>
      </c>
      <c r="D372" s="49" t="s">
        <v>918</v>
      </c>
      <c r="E372" s="49">
        <v>520180</v>
      </c>
      <c r="F372" s="49" t="s">
        <v>679</v>
      </c>
      <c r="G372" s="49" t="s">
        <v>12</v>
      </c>
      <c r="H372" s="49" t="s">
        <v>917</v>
      </c>
      <c r="I372" s="49" t="s">
        <v>918</v>
      </c>
      <c r="J372" s="49">
        <v>33.711999999999996</v>
      </c>
    </row>
    <row r="373" spans="1:10" x14ac:dyDescent="0.35">
      <c r="A373" s="49" t="s">
        <v>12</v>
      </c>
      <c r="B373" s="49" t="s">
        <v>770</v>
      </c>
      <c r="C373" s="49" t="s">
        <v>113</v>
      </c>
      <c r="D373" s="49" t="s">
        <v>919</v>
      </c>
      <c r="E373" s="49">
        <v>520428</v>
      </c>
      <c r="F373" s="49" t="s">
        <v>920</v>
      </c>
      <c r="G373" s="49" t="s">
        <v>12</v>
      </c>
      <c r="H373" s="49" t="s">
        <v>113</v>
      </c>
      <c r="I373" s="49" t="s">
        <v>921</v>
      </c>
      <c r="J373" s="49">
        <v>121.214</v>
      </c>
    </row>
    <row r="374" spans="1:10" x14ac:dyDescent="0.35">
      <c r="A374" s="49" t="s">
        <v>12</v>
      </c>
      <c r="B374" s="49" t="s">
        <v>693</v>
      </c>
      <c r="C374" s="49" t="s">
        <v>922</v>
      </c>
      <c r="D374" s="49" t="s">
        <v>923</v>
      </c>
      <c r="E374" s="49">
        <v>520305</v>
      </c>
      <c r="F374" s="49" t="s">
        <v>781</v>
      </c>
      <c r="G374" s="49" t="s">
        <v>12</v>
      </c>
      <c r="H374" s="49" t="s">
        <v>922</v>
      </c>
      <c r="I374" s="49" t="s">
        <v>923</v>
      </c>
      <c r="J374" s="49">
        <v>271.608</v>
      </c>
    </row>
    <row r="375" spans="1:10" x14ac:dyDescent="0.35">
      <c r="A375" s="49" t="s">
        <v>12</v>
      </c>
      <c r="B375" s="49" t="s">
        <v>713</v>
      </c>
      <c r="C375" s="49" t="s">
        <v>924</v>
      </c>
      <c r="D375" s="49">
        <v>0</v>
      </c>
      <c r="E375" s="49">
        <v>520263</v>
      </c>
      <c r="F375" s="49" t="s">
        <v>925</v>
      </c>
      <c r="G375" s="49" t="s">
        <v>12</v>
      </c>
      <c r="H375" s="49" t="s">
        <v>924</v>
      </c>
      <c r="I375" s="49">
        <v>0</v>
      </c>
      <c r="J375" s="49">
        <v>71.010000000000005</v>
      </c>
    </row>
    <row r="376" spans="1:10" x14ac:dyDescent="0.35">
      <c r="A376" s="49" t="s">
        <v>12</v>
      </c>
      <c r="B376" s="49" t="s">
        <v>677</v>
      </c>
      <c r="C376" s="49" t="s">
        <v>926</v>
      </c>
      <c r="D376" s="49">
        <v>0</v>
      </c>
      <c r="E376" s="49">
        <v>520120</v>
      </c>
      <c r="F376" s="49" t="s">
        <v>842</v>
      </c>
      <c r="G376" s="49" t="s">
        <v>12</v>
      </c>
      <c r="H376" s="49" t="s">
        <v>926</v>
      </c>
      <c r="I376" s="49">
        <v>0</v>
      </c>
      <c r="J376" s="49">
        <v>12.49</v>
      </c>
    </row>
    <row r="377" spans="1:10" x14ac:dyDescent="0.35">
      <c r="A377" s="49" t="s">
        <v>12</v>
      </c>
      <c r="B377" s="49">
        <v>56</v>
      </c>
      <c r="C377" s="49" t="s">
        <v>927</v>
      </c>
      <c r="D377" s="49">
        <v>0</v>
      </c>
      <c r="E377" s="49">
        <v>520109</v>
      </c>
      <c r="F377" s="49" t="s">
        <v>928</v>
      </c>
      <c r="G377" s="49" t="s">
        <v>12</v>
      </c>
      <c r="H377" s="49" t="s">
        <v>927</v>
      </c>
      <c r="I377" s="49">
        <v>0</v>
      </c>
      <c r="J377" s="49">
        <v>49.83</v>
      </c>
    </row>
    <row r="378" spans="1:10" x14ac:dyDescent="0.35">
      <c r="A378" s="49" t="s">
        <v>12</v>
      </c>
      <c r="B378" s="49">
        <v>77</v>
      </c>
      <c r="C378" s="49" t="s">
        <v>929</v>
      </c>
      <c r="D378" s="49" t="s">
        <v>930</v>
      </c>
      <c r="E378" s="49">
        <v>520204</v>
      </c>
      <c r="F378" s="49" t="s">
        <v>931</v>
      </c>
      <c r="G378" s="49" t="s">
        <v>12</v>
      </c>
      <c r="H378" s="49" t="s">
        <v>929</v>
      </c>
      <c r="I378" s="49" t="s">
        <v>930</v>
      </c>
      <c r="J378" s="49">
        <v>470.99399999999997</v>
      </c>
    </row>
    <row r="379" spans="1:10" x14ac:dyDescent="0.35">
      <c r="A379" s="49" t="s">
        <v>12</v>
      </c>
      <c r="B379" s="49">
        <v>76</v>
      </c>
      <c r="C379" s="49" t="s">
        <v>932</v>
      </c>
      <c r="D379" s="49" t="s">
        <v>933</v>
      </c>
      <c r="E379" s="49">
        <v>520058</v>
      </c>
      <c r="F379" s="49" t="s">
        <v>934</v>
      </c>
      <c r="G379" s="49" t="s">
        <v>12</v>
      </c>
      <c r="H379" s="49" t="s">
        <v>932</v>
      </c>
      <c r="I379" s="49" t="s">
        <v>933</v>
      </c>
      <c r="J379" s="49">
        <v>493.43800000000005</v>
      </c>
    </row>
    <row r="380" spans="1:10" x14ac:dyDescent="0.35">
      <c r="A380" s="49" t="s">
        <v>12</v>
      </c>
      <c r="B380" s="49">
        <v>77</v>
      </c>
      <c r="C380" s="49" t="s">
        <v>798</v>
      </c>
      <c r="D380" s="49" t="s">
        <v>799</v>
      </c>
      <c r="E380" s="49">
        <v>521142</v>
      </c>
      <c r="F380" s="49" t="s">
        <v>800</v>
      </c>
      <c r="G380" s="49" t="s">
        <v>21</v>
      </c>
      <c r="H380" s="49" t="s">
        <v>935</v>
      </c>
      <c r="I380" s="49" t="s">
        <v>936</v>
      </c>
      <c r="J380" s="49">
        <v>87.25</v>
      </c>
    </row>
    <row r="381" spans="1:10" x14ac:dyDescent="0.35">
      <c r="A381" s="49" t="s">
        <v>12</v>
      </c>
      <c r="B381" s="49" t="s">
        <v>770</v>
      </c>
      <c r="C381" s="49" t="s">
        <v>113</v>
      </c>
      <c r="D381" s="49" t="s">
        <v>919</v>
      </c>
      <c r="E381" s="49">
        <v>520428</v>
      </c>
      <c r="F381" s="49" t="s">
        <v>920</v>
      </c>
      <c r="G381" s="49" t="s">
        <v>21</v>
      </c>
      <c r="H381" s="49">
        <v>0</v>
      </c>
      <c r="I381" s="49" t="s">
        <v>937</v>
      </c>
      <c r="J381" s="49">
        <v>0.64400000000000002</v>
      </c>
    </row>
    <row r="382" spans="1:10" x14ac:dyDescent="0.35">
      <c r="A382" s="49" t="s">
        <v>12</v>
      </c>
      <c r="B382" s="49">
        <v>74</v>
      </c>
      <c r="C382" s="49">
        <v>70</v>
      </c>
      <c r="D382" s="49">
        <v>460</v>
      </c>
      <c r="E382" s="49">
        <v>520179</v>
      </c>
      <c r="F382" s="49" t="s">
        <v>938</v>
      </c>
      <c r="G382" s="49" t="s">
        <v>12</v>
      </c>
      <c r="H382" s="49">
        <v>70</v>
      </c>
      <c r="I382" s="49">
        <v>460</v>
      </c>
      <c r="J382" s="49">
        <v>162</v>
      </c>
    </row>
    <row r="383" spans="1:10" x14ac:dyDescent="0.35">
      <c r="A383" s="49" t="s">
        <v>12</v>
      </c>
      <c r="B383" s="49">
        <v>77</v>
      </c>
      <c r="C383" s="49">
        <v>84</v>
      </c>
      <c r="D383" s="49" t="s">
        <v>939</v>
      </c>
      <c r="E383" s="49">
        <v>520178</v>
      </c>
      <c r="F383" s="49" t="s">
        <v>719</v>
      </c>
      <c r="G383" s="49" t="s">
        <v>12</v>
      </c>
      <c r="H383" s="49">
        <v>84</v>
      </c>
      <c r="I383" s="49" t="s">
        <v>939</v>
      </c>
      <c r="J383" s="49">
        <v>85.028000000000006</v>
      </c>
    </row>
    <row r="384" spans="1:10" x14ac:dyDescent="0.35">
      <c r="A384" s="49" t="s">
        <v>12</v>
      </c>
      <c r="B384" s="49" t="s">
        <v>693</v>
      </c>
      <c r="C384" s="49" t="s">
        <v>940</v>
      </c>
      <c r="D384" s="49">
        <v>0</v>
      </c>
      <c r="E384" s="49">
        <v>520141</v>
      </c>
      <c r="F384" s="49" t="s">
        <v>941</v>
      </c>
      <c r="G384" s="49" t="s">
        <v>12</v>
      </c>
      <c r="H384" s="49" t="s">
        <v>940</v>
      </c>
      <c r="I384" s="49">
        <v>0</v>
      </c>
      <c r="J384" s="49">
        <v>194.11</v>
      </c>
    </row>
    <row r="385" spans="1:10" x14ac:dyDescent="0.35">
      <c r="A385" s="49" t="s">
        <v>12</v>
      </c>
      <c r="B385" s="49" t="s">
        <v>909</v>
      </c>
      <c r="C385" s="49" t="s">
        <v>942</v>
      </c>
      <c r="D385" s="49" t="s">
        <v>943</v>
      </c>
      <c r="E385" s="49">
        <v>520124</v>
      </c>
      <c r="F385" s="49" t="s">
        <v>925</v>
      </c>
      <c r="G385" s="49" t="s">
        <v>12</v>
      </c>
      <c r="H385" s="49" t="s">
        <v>942</v>
      </c>
      <c r="I385" s="49" t="s">
        <v>943</v>
      </c>
      <c r="J385" s="49">
        <v>577.33199999999999</v>
      </c>
    </row>
    <row r="386" spans="1:10" x14ac:dyDescent="0.35">
      <c r="A386" s="49" t="s">
        <v>12</v>
      </c>
      <c r="B386" s="49" t="s">
        <v>677</v>
      </c>
      <c r="C386" s="49" t="s">
        <v>949</v>
      </c>
      <c r="D386" s="49" t="s">
        <v>950</v>
      </c>
      <c r="E386" s="49">
        <v>520100</v>
      </c>
      <c r="F386" s="49" t="s">
        <v>951</v>
      </c>
      <c r="G386" s="49" t="s">
        <v>12</v>
      </c>
      <c r="H386" s="49" t="s">
        <v>949</v>
      </c>
      <c r="I386" s="49" t="s">
        <v>950</v>
      </c>
      <c r="J386" s="49">
        <v>664.76</v>
      </c>
    </row>
    <row r="387" spans="1:10" x14ac:dyDescent="0.35">
      <c r="A387" s="49" t="s">
        <v>12</v>
      </c>
      <c r="B387" s="49" t="s">
        <v>708</v>
      </c>
      <c r="C387" s="49">
        <v>0</v>
      </c>
      <c r="D387" s="49" t="s">
        <v>952</v>
      </c>
      <c r="E387" s="49">
        <v>520062</v>
      </c>
      <c r="F387" s="49" t="s">
        <v>749</v>
      </c>
      <c r="G387" s="49" t="s">
        <v>12</v>
      </c>
      <c r="H387" s="49">
        <v>0</v>
      </c>
      <c r="I387" s="49" t="s">
        <v>952</v>
      </c>
      <c r="J387" s="49">
        <v>15.41</v>
      </c>
    </row>
    <row r="388" spans="1:10" x14ac:dyDescent="0.35">
      <c r="A388" s="49" t="s">
        <v>12</v>
      </c>
      <c r="B388" s="49" t="s">
        <v>720</v>
      </c>
      <c r="C388" s="49" t="s">
        <v>956</v>
      </c>
      <c r="D388" s="49" t="s">
        <v>957</v>
      </c>
      <c r="E388" s="49">
        <v>520057</v>
      </c>
      <c r="F388" s="49" t="s">
        <v>958</v>
      </c>
      <c r="G388" s="49" t="s">
        <v>12</v>
      </c>
      <c r="H388" s="49" t="s">
        <v>956</v>
      </c>
      <c r="I388" s="49" t="s">
        <v>957</v>
      </c>
      <c r="J388" s="49">
        <v>277.02199999999999</v>
      </c>
    </row>
    <row r="389" spans="1:10" x14ac:dyDescent="0.35">
      <c r="A389" s="49" t="s">
        <v>12</v>
      </c>
      <c r="B389" s="49" t="s">
        <v>720</v>
      </c>
      <c r="C389" s="49" t="s">
        <v>959</v>
      </c>
      <c r="D389" s="49">
        <v>525</v>
      </c>
      <c r="E389" s="49">
        <v>520054</v>
      </c>
      <c r="F389" s="49" t="s">
        <v>960</v>
      </c>
      <c r="G389" s="49" t="s">
        <v>12</v>
      </c>
      <c r="H389" s="49" t="s">
        <v>959</v>
      </c>
      <c r="I389" s="49">
        <v>525</v>
      </c>
      <c r="J389" s="49">
        <v>278.25</v>
      </c>
    </row>
    <row r="390" spans="1:10" x14ac:dyDescent="0.35">
      <c r="A390" s="49" t="s">
        <v>12</v>
      </c>
      <c r="B390" s="49" t="s">
        <v>713</v>
      </c>
      <c r="C390" s="49" t="s">
        <v>961</v>
      </c>
      <c r="D390" s="49" t="s">
        <v>962</v>
      </c>
      <c r="E390" s="49">
        <v>520030</v>
      </c>
      <c r="F390" s="49" t="s">
        <v>963</v>
      </c>
      <c r="G390" s="49" t="s">
        <v>12</v>
      </c>
      <c r="H390" s="49" t="s">
        <v>961</v>
      </c>
      <c r="I390" s="49" t="s">
        <v>962</v>
      </c>
      <c r="J390" s="49">
        <v>375.78800000000001</v>
      </c>
    </row>
    <row r="391" spans="1:10" x14ac:dyDescent="0.35">
      <c r="A391" s="49" t="s">
        <v>13</v>
      </c>
      <c r="B391" s="49" t="s">
        <v>944</v>
      </c>
      <c r="C391" s="49" t="s">
        <v>945</v>
      </c>
      <c r="D391" s="49" t="s">
        <v>946</v>
      </c>
      <c r="E391" s="49">
        <v>521764</v>
      </c>
      <c r="F391" s="49" t="s">
        <v>947</v>
      </c>
      <c r="G391" s="49" t="s">
        <v>13</v>
      </c>
      <c r="H391" s="49" t="s">
        <v>945</v>
      </c>
      <c r="I391" s="49" t="s">
        <v>946</v>
      </c>
      <c r="J391" s="49">
        <v>13.768000000000001</v>
      </c>
    </row>
    <row r="392" spans="1:10" x14ac:dyDescent="0.35">
      <c r="A392" s="49" t="s">
        <v>13</v>
      </c>
      <c r="B392" s="49">
        <v>41</v>
      </c>
      <c r="C392" s="49">
        <v>0</v>
      </c>
      <c r="D392" s="49" t="s">
        <v>948</v>
      </c>
      <c r="E392" s="49">
        <v>521683</v>
      </c>
      <c r="F392" s="49" t="s">
        <v>947</v>
      </c>
      <c r="G392" s="49" t="s">
        <v>13</v>
      </c>
      <c r="H392" s="49">
        <v>0</v>
      </c>
      <c r="I392" s="49" t="s">
        <v>948</v>
      </c>
      <c r="J392" s="49">
        <v>20.238</v>
      </c>
    </row>
    <row r="393" spans="1:10" x14ac:dyDescent="0.35">
      <c r="A393" s="49" t="s">
        <v>13</v>
      </c>
      <c r="B393" s="49" t="s">
        <v>953</v>
      </c>
      <c r="C393" s="49" t="s">
        <v>954</v>
      </c>
      <c r="D393" s="49" t="s">
        <v>955</v>
      </c>
      <c r="E393" s="49">
        <v>521430</v>
      </c>
      <c r="F393" s="49" t="s">
        <v>947</v>
      </c>
      <c r="G393" s="49" t="s">
        <v>13</v>
      </c>
      <c r="H393" s="49" t="s">
        <v>954</v>
      </c>
      <c r="I393" s="49" t="s">
        <v>955</v>
      </c>
      <c r="J393" s="49">
        <v>159.87200000000001</v>
      </c>
    </row>
    <row r="394" spans="1:10" x14ac:dyDescent="0.35">
      <c r="A394" s="49" t="s">
        <v>13</v>
      </c>
      <c r="B394" s="49" t="s">
        <v>944</v>
      </c>
      <c r="C394" s="49" t="s">
        <v>964</v>
      </c>
      <c r="D394" s="49" t="s">
        <v>965</v>
      </c>
      <c r="E394" s="49">
        <v>522118</v>
      </c>
      <c r="F394" s="49" t="s">
        <v>966</v>
      </c>
      <c r="G394" s="49" t="s">
        <v>13</v>
      </c>
      <c r="H394" s="49" t="s">
        <v>964</v>
      </c>
      <c r="I394" s="49" t="s">
        <v>965</v>
      </c>
      <c r="J394" s="49">
        <v>43.55</v>
      </c>
    </row>
    <row r="395" spans="1:10" x14ac:dyDescent="0.35">
      <c r="A395" s="49" t="s">
        <v>13</v>
      </c>
      <c r="B395" s="49">
        <v>42</v>
      </c>
      <c r="C395" s="49" t="s">
        <v>967</v>
      </c>
      <c r="D395" s="49">
        <v>0</v>
      </c>
      <c r="E395" s="49">
        <v>521828</v>
      </c>
      <c r="F395" s="49" t="s">
        <v>968</v>
      </c>
      <c r="G395" s="49" t="s">
        <v>13</v>
      </c>
      <c r="H395" s="49" t="s">
        <v>967</v>
      </c>
      <c r="I395" s="49">
        <v>0</v>
      </c>
      <c r="J395" s="49">
        <v>12.46</v>
      </c>
    </row>
    <row r="396" spans="1:10" x14ac:dyDescent="0.35">
      <c r="A396" s="49" t="s">
        <v>13</v>
      </c>
      <c r="B396" s="49" t="s">
        <v>953</v>
      </c>
      <c r="C396" s="49" t="s">
        <v>969</v>
      </c>
      <c r="D396" s="49" t="s">
        <v>970</v>
      </c>
      <c r="E396" s="49">
        <v>521393</v>
      </c>
      <c r="F396" s="49" t="s">
        <v>971</v>
      </c>
      <c r="G396" s="49" t="s">
        <v>13</v>
      </c>
      <c r="H396" s="49" t="s">
        <v>969</v>
      </c>
      <c r="I396" s="49" t="s">
        <v>970</v>
      </c>
      <c r="J396" s="49">
        <v>247.98400000000001</v>
      </c>
    </row>
    <row r="397" spans="1:10" x14ac:dyDescent="0.35">
      <c r="A397" s="49" t="s">
        <v>13</v>
      </c>
      <c r="B397" s="49">
        <v>38</v>
      </c>
      <c r="C397" s="49" t="s">
        <v>972</v>
      </c>
      <c r="D397" s="49" t="s">
        <v>973</v>
      </c>
      <c r="E397" s="49">
        <v>521347</v>
      </c>
      <c r="F397" s="49" t="s">
        <v>974</v>
      </c>
      <c r="G397" s="49" t="s">
        <v>13</v>
      </c>
      <c r="H397" s="49" t="s">
        <v>975</v>
      </c>
      <c r="I397" s="49" t="s">
        <v>976</v>
      </c>
      <c r="J397" s="49">
        <v>149.584</v>
      </c>
    </row>
    <row r="398" spans="1:10" x14ac:dyDescent="0.35">
      <c r="A398" s="49" t="s">
        <v>13</v>
      </c>
      <c r="B398" s="49">
        <v>38</v>
      </c>
      <c r="C398" s="49" t="s">
        <v>977</v>
      </c>
      <c r="D398" s="49" t="s">
        <v>978</v>
      </c>
      <c r="E398" s="49">
        <v>521280</v>
      </c>
      <c r="F398" s="49" t="s">
        <v>776</v>
      </c>
      <c r="G398" s="49" t="s">
        <v>13</v>
      </c>
      <c r="H398" s="49" t="s">
        <v>977</v>
      </c>
      <c r="I398" s="49" t="s">
        <v>978</v>
      </c>
      <c r="J398" s="49">
        <v>167.81399999999999</v>
      </c>
    </row>
    <row r="399" spans="1:10" x14ac:dyDescent="0.35">
      <c r="A399" s="49" t="s">
        <v>13</v>
      </c>
      <c r="B399" s="49" t="s">
        <v>979</v>
      </c>
      <c r="C399" s="49" t="s">
        <v>980</v>
      </c>
      <c r="D399" s="49" t="s">
        <v>981</v>
      </c>
      <c r="E399" s="49">
        <v>521252</v>
      </c>
      <c r="F399" s="49" t="s">
        <v>982</v>
      </c>
      <c r="G399" s="49" t="s">
        <v>13</v>
      </c>
      <c r="H399" s="49" t="s">
        <v>980</v>
      </c>
      <c r="I399" s="49" t="s">
        <v>981</v>
      </c>
      <c r="J399" s="49">
        <v>337.39599999999996</v>
      </c>
    </row>
    <row r="400" spans="1:10" x14ac:dyDescent="0.35">
      <c r="A400" s="49" t="s">
        <v>13</v>
      </c>
      <c r="B400" s="49" t="s">
        <v>953</v>
      </c>
      <c r="C400" s="49" t="s">
        <v>983</v>
      </c>
      <c r="D400" s="49" t="s">
        <v>984</v>
      </c>
      <c r="E400" s="49">
        <v>521188</v>
      </c>
      <c r="F400" s="49" t="s">
        <v>985</v>
      </c>
      <c r="G400" s="49" t="s">
        <v>13</v>
      </c>
      <c r="H400" s="49" t="s">
        <v>983</v>
      </c>
      <c r="I400" s="49" t="s">
        <v>984</v>
      </c>
      <c r="J400" s="49">
        <v>28.878</v>
      </c>
    </row>
    <row r="401" spans="1:10" x14ac:dyDescent="0.35">
      <c r="A401" s="49" t="s">
        <v>13</v>
      </c>
      <c r="B401" s="49" t="s">
        <v>944</v>
      </c>
      <c r="C401" s="49" t="s">
        <v>986</v>
      </c>
      <c r="D401" s="49" t="s">
        <v>987</v>
      </c>
      <c r="E401" s="49">
        <v>521339</v>
      </c>
      <c r="F401" s="49" t="s">
        <v>988</v>
      </c>
      <c r="G401" s="49" t="s">
        <v>13</v>
      </c>
      <c r="H401" s="49" t="s">
        <v>986</v>
      </c>
      <c r="I401" s="49" t="s">
        <v>987</v>
      </c>
      <c r="J401" s="49">
        <v>354.142</v>
      </c>
    </row>
    <row r="402" spans="1:10" x14ac:dyDescent="0.35">
      <c r="A402" s="49" t="s">
        <v>13</v>
      </c>
      <c r="B402" s="49">
        <v>42</v>
      </c>
      <c r="C402" s="49" t="s">
        <v>989</v>
      </c>
      <c r="D402" s="49">
        <v>0</v>
      </c>
      <c r="E402" s="49">
        <v>521149</v>
      </c>
      <c r="F402" s="49" t="s">
        <v>990</v>
      </c>
      <c r="G402" s="49" t="s">
        <v>13</v>
      </c>
      <c r="H402" s="49" t="s">
        <v>989</v>
      </c>
      <c r="I402" s="49">
        <v>0</v>
      </c>
      <c r="J402" s="49">
        <v>92.83</v>
      </c>
    </row>
    <row r="403" spans="1:10" x14ac:dyDescent="0.35">
      <c r="A403" s="49" t="s">
        <v>13</v>
      </c>
      <c r="B403" s="49" t="s">
        <v>944</v>
      </c>
      <c r="C403" s="49" t="s">
        <v>991</v>
      </c>
      <c r="D403" s="49" t="s">
        <v>992</v>
      </c>
      <c r="E403" s="49">
        <v>521042</v>
      </c>
      <c r="F403" s="49" t="s">
        <v>993</v>
      </c>
      <c r="G403" s="49" t="s">
        <v>13</v>
      </c>
      <c r="H403" s="49" t="s">
        <v>991</v>
      </c>
      <c r="I403" s="49" t="s">
        <v>992</v>
      </c>
      <c r="J403" s="49">
        <v>305.58199999999999</v>
      </c>
    </row>
    <row r="404" spans="1:10" x14ac:dyDescent="0.35">
      <c r="A404" s="49" t="s">
        <v>13</v>
      </c>
      <c r="B404" s="49">
        <v>41</v>
      </c>
      <c r="C404" s="49" t="s">
        <v>994</v>
      </c>
      <c r="D404" s="49" t="s">
        <v>995</v>
      </c>
      <c r="E404" s="49">
        <v>521037</v>
      </c>
      <c r="F404" s="49" t="s">
        <v>996</v>
      </c>
      <c r="G404" s="49" t="s">
        <v>13</v>
      </c>
      <c r="H404" s="49" t="s">
        <v>994</v>
      </c>
      <c r="I404" s="49" t="s">
        <v>995</v>
      </c>
      <c r="J404" s="49">
        <v>132.27199999999999</v>
      </c>
    </row>
    <row r="405" spans="1:10" x14ac:dyDescent="0.35">
      <c r="A405" s="49" t="s">
        <v>13</v>
      </c>
      <c r="B405" s="49" t="s">
        <v>944</v>
      </c>
      <c r="C405" s="49" t="s">
        <v>997</v>
      </c>
      <c r="D405" s="49">
        <v>0</v>
      </c>
      <c r="E405" s="49">
        <v>520915</v>
      </c>
      <c r="F405" s="49" t="s">
        <v>998</v>
      </c>
      <c r="G405" s="49" t="s">
        <v>13</v>
      </c>
      <c r="H405" s="49" t="s">
        <v>997</v>
      </c>
      <c r="I405" s="49">
        <v>0</v>
      </c>
      <c r="J405" s="49">
        <v>22.89</v>
      </c>
    </row>
    <row r="406" spans="1:10" x14ac:dyDescent="0.35">
      <c r="A406" s="49" t="s">
        <v>13</v>
      </c>
      <c r="B406" s="49" t="s">
        <v>953</v>
      </c>
      <c r="C406" s="49" t="s">
        <v>999</v>
      </c>
      <c r="D406" s="49" t="s">
        <v>1000</v>
      </c>
      <c r="E406" s="49">
        <v>521070</v>
      </c>
      <c r="F406" s="49" t="s">
        <v>1001</v>
      </c>
      <c r="G406" s="49" t="s">
        <v>13</v>
      </c>
      <c r="H406" s="49" t="s">
        <v>999</v>
      </c>
      <c r="I406" s="49" t="s">
        <v>1000</v>
      </c>
      <c r="J406" s="49">
        <v>639.98</v>
      </c>
    </row>
    <row r="407" spans="1:10" x14ac:dyDescent="0.35">
      <c r="A407" s="49" t="s">
        <v>13</v>
      </c>
      <c r="B407" s="49">
        <v>41</v>
      </c>
      <c r="C407" s="49" t="s">
        <v>1002</v>
      </c>
      <c r="D407" s="49">
        <v>0</v>
      </c>
      <c r="E407" s="49">
        <v>520640</v>
      </c>
      <c r="F407" s="49" t="s">
        <v>1003</v>
      </c>
      <c r="G407" s="49" t="s">
        <v>13</v>
      </c>
      <c r="H407" s="49" t="s">
        <v>1002</v>
      </c>
      <c r="I407" s="49">
        <v>0</v>
      </c>
      <c r="J407" s="49">
        <v>138.69</v>
      </c>
    </row>
    <row r="408" spans="1:10" x14ac:dyDescent="0.35">
      <c r="A408" s="49" t="s">
        <v>13</v>
      </c>
      <c r="B408" s="49" t="s">
        <v>944</v>
      </c>
      <c r="C408" s="49" t="s">
        <v>1004</v>
      </c>
      <c r="D408" s="49" t="s">
        <v>1005</v>
      </c>
      <c r="E408" s="49">
        <v>520505</v>
      </c>
      <c r="F408" s="49" t="s">
        <v>1006</v>
      </c>
      <c r="G408" s="49" t="s">
        <v>13</v>
      </c>
      <c r="H408" s="49" t="s">
        <v>1007</v>
      </c>
      <c r="I408" s="49" t="s">
        <v>1008</v>
      </c>
      <c r="J408" s="49">
        <v>571.67399999999998</v>
      </c>
    </row>
    <row r="409" spans="1:10" x14ac:dyDescent="0.35">
      <c r="A409" s="49" t="s">
        <v>13</v>
      </c>
      <c r="B409" s="49">
        <v>42</v>
      </c>
      <c r="C409" s="49">
        <v>75</v>
      </c>
      <c r="D409" s="49">
        <v>0</v>
      </c>
      <c r="E409" s="49">
        <v>520472</v>
      </c>
      <c r="F409" s="49" t="s">
        <v>121</v>
      </c>
      <c r="G409" s="49" t="s">
        <v>13</v>
      </c>
      <c r="H409" s="49">
        <v>75</v>
      </c>
      <c r="I409" s="49">
        <v>0</v>
      </c>
      <c r="J409" s="49">
        <v>75</v>
      </c>
    </row>
    <row r="410" spans="1:10" x14ac:dyDescent="0.35">
      <c r="A410" s="49" t="s">
        <v>13</v>
      </c>
      <c r="B410" s="49">
        <v>38</v>
      </c>
      <c r="C410" s="49" t="s">
        <v>1009</v>
      </c>
      <c r="D410" s="49" t="s">
        <v>1010</v>
      </c>
      <c r="E410" s="49">
        <v>520960</v>
      </c>
      <c r="F410" s="49" t="s">
        <v>1011</v>
      </c>
      <c r="G410" s="49" t="s">
        <v>13</v>
      </c>
      <c r="H410" s="49" t="s">
        <v>1012</v>
      </c>
      <c r="I410" s="49" t="s">
        <v>1013</v>
      </c>
      <c r="J410" s="49">
        <v>473.80799999999999</v>
      </c>
    </row>
    <row r="411" spans="1:10" x14ac:dyDescent="0.35">
      <c r="A411" s="49" t="s">
        <v>13</v>
      </c>
      <c r="B411" s="49">
        <v>42</v>
      </c>
      <c r="C411" s="49" t="s">
        <v>1014</v>
      </c>
      <c r="D411" s="49" t="s">
        <v>1015</v>
      </c>
      <c r="E411" s="49">
        <v>520132</v>
      </c>
      <c r="F411" s="49" t="s">
        <v>1016</v>
      </c>
      <c r="G411" s="49" t="s">
        <v>13</v>
      </c>
      <c r="H411" s="49" t="s">
        <v>1014</v>
      </c>
      <c r="I411" s="49" t="s">
        <v>1015</v>
      </c>
      <c r="J411" s="49">
        <v>245.416</v>
      </c>
    </row>
    <row r="412" spans="1:10" x14ac:dyDescent="0.35">
      <c r="A412" s="49" t="s">
        <v>13</v>
      </c>
      <c r="B412" s="49">
        <v>38</v>
      </c>
      <c r="C412" s="49" t="s">
        <v>1017</v>
      </c>
      <c r="D412" s="49">
        <v>0</v>
      </c>
      <c r="E412" s="49">
        <v>520730</v>
      </c>
      <c r="F412" s="49" t="s">
        <v>121</v>
      </c>
      <c r="G412" s="49" t="s">
        <v>13</v>
      </c>
      <c r="H412" s="49" t="s">
        <v>1017</v>
      </c>
      <c r="I412" s="49">
        <v>0</v>
      </c>
      <c r="J412" s="49">
        <v>8.18</v>
      </c>
    </row>
    <row r="413" spans="1:10" x14ac:dyDescent="0.35">
      <c r="A413" s="49" t="s">
        <v>13</v>
      </c>
      <c r="B413" s="49" t="s">
        <v>953</v>
      </c>
      <c r="C413" s="49" t="s">
        <v>1022</v>
      </c>
      <c r="D413" s="49" t="s">
        <v>1023</v>
      </c>
      <c r="E413" s="49">
        <v>520127</v>
      </c>
      <c r="F413" s="49" t="s">
        <v>1024</v>
      </c>
      <c r="G413" s="49" t="s">
        <v>13</v>
      </c>
      <c r="H413" s="49" t="s">
        <v>1022</v>
      </c>
      <c r="I413" s="49" t="s">
        <v>1023</v>
      </c>
      <c r="J413" s="49">
        <v>21.124000000000002</v>
      </c>
    </row>
    <row r="414" spans="1:10" x14ac:dyDescent="0.35">
      <c r="A414" s="49" t="s">
        <v>13</v>
      </c>
      <c r="B414" s="49">
        <v>38</v>
      </c>
      <c r="C414" s="49" t="s">
        <v>1025</v>
      </c>
      <c r="D414" s="49" t="s">
        <v>1026</v>
      </c>
      <c r="E414" s="49">
        <v>520091</v>
      </c>
      <c r="F414" s="49" t="s">
        <v>1027</v>
      </c>
      <c r="G414" s="49" t="s">
        <v>13</v>
      </c>
      <c r="H414" s="49" t="s">
        <v>1025</v>
      </c>
      <c r="I414" s="49" t="s">
        <v>1026</v>
      </c>
      <c r="J414" s="49">
        <v>171.798</v>
      </c>
    </row>
    <row r="415" spans="1:10" x14ac:dyDescent="0.35">
      <c r="A415" s="49" t="s">
        <v>13</v>
      </c>
      <c r="B415" s="49" t="s">
        <v>944</v>
      </c>
      <c r="C415" s="49" t="s">
        <v>1004</v>
      </c>
      <c r="D415" s="49" t="s">
        <v>1005</v>
      </c>
      <c r="E415" s="49">
        <v>520505</v>
      </c>
      <c r="F415" s="49" t="s">
        <v>1006</v>
      </c>
      <c r="G415" s="49" t="s">
        <v>34</v>
      </c>
      <c r="H415" s="49" t="s">
        <v>1028</v>
      </c>
      <c r="I415" s="49" t="s">
        <v>1029</v>
      </c>
      <c r="J415" s="49">
        <v>67.39</v>
      </c>
    </row>
    <row r="416" spans="1:10" x14ac:dyDescent="0.35">
      <c r="A416" s="49" t="s">
        <v>13</v>
      </c>
      <c r="B416" s="49">
        <v>39</v>
      </c>
      <c r="C416" s="49" t="s">
        <v>1030</v>
      </c>
      <c r="D416" s="49" t="s">
        <v>1031</v>
      </c>
      <c r="E416" s="49">
        <v>520210</v>
      </c>
      <c r="F416" s="49" t="s">
        <v>1032</v>
      </c>
      <c r="G416" s="49" t="s">
        <v>13</v>
      </c>
      <c r="H416" s="49" t="s">
        <v>1030</v>
      </c>
      <c r="I416" s="49" t="s">
        <v>1031</v>
      </c>
      <c r="J416" s="49">
        <v>765.07600000000002</v>
      </c>
    </row>
    <row r="417" spans="1:10" x14ac:dyDescent="0.35">
      <c r="A417" s="49" t="s">
        <v>13</v>
      </c>
      <c r="B417" s="49">
        <v>38</v>
      </c>
      <c r="C417" s="49" t="s">
        <v>1009</v>
      </c>
      <c r="D417" s="49" t="s">
        <v>1010</v>
      </c>
      <c r="E417" s="49">
        <v>520960</v>
      </c>
      <c r="F417" s="49" t="s">
        <v>1011</v>
      </c>
      <c r="G417" s="49" t="s">
        <v>36</v>
      </c>
      <c r="H417" s="49" t="s">
        <v>1033</v>
      </c>
      <c r="I417" s="49" t="s">
        <v>1034</v>
      </c>
      <c r="J417" s="49">
        <v>26.346</v>
      </c>
    </row>
    <row r="418" spans="1:10" x14ac:dyDescent="0.35">
      <c r="A418" s="49" t="s">
        <v>13</v>
      </c>
      <c r="B418" s="49">
        <v>38</v>
      </c>
      <c r="C418" s="49" t="s">
        <v>972</v>
      </c>
      <c r="D418" s="49" t="s">
        <v>973</v>
      </c>
      <c r="E418" s="49">
        <v>521347</v>
      </c>
      <c r="F418" s="49" t="s">
        <v>974</v>
      </c>
      <c r="G418" s="49" t="s">
        <v>37</v>
      </c>
      <c r="H418" s="49" t="s">
        <v>1035</v>
      </c>
      <c r="I418" s="49" t="s">
        <v>1036</v>
      </c>
      <c r="J418" s="49">
        <v>107.676</v>
      </c>
    </row>
    <row r="419" spans="1:10" x14ac:dyDescent="0.35">
      <c r="A419" s="49" t="s">
        <v>14</v>
      </c>
      <c r="B419" s="49" t="s">
        <v>1037</v>
      </c>
      <c r="C419" s="49" t="s">
        <v>1038</v>
      </c>
      <c r="D419" s="49" t="s">
        <v>1039</v>
      </c>
      <c r="E419" s="49">
        <v>522331</v>
      </c>
      <c r="F419" s="49" t="s">
        <v>1040</v>
      </c>
      <c r="G419" s="49" t="s">
        <v>14</v>
      </c>
      <c r="H419" s="49" t="s">
        <v>1038</v>
      </c>
      <c r="I419" s="49" t="s">
        <v>1039</v>
      </c>
      <c r="J419" s="49">
        <v>18.649999999999999</v>
      </c>
    </row>
    <row r="420" spans="1:10" x14ac:dyDescent="0.35">
      <c r="A420" s="49" t="s">
        <v>14</v>
      </c>
      <c r="B420" s="49" t="s">
        <v>1041</v>
      </c>
      <c r="C420" s="49" t="s">
        <v>1042</v>
      </c>
      <c r="D420" s="49" t="s">
        <v>1043</v>
      </c>
      <c r="E420" s="49">
        <v>521731</v>
      </c>
      <c r="F420" s="49" t="s">
        <v>1044</v>
      </c>
      <c r="G420" s="49" t="s">
        <v>14</v>
      </c>
      <c r="H420" s="49" t="s">
        <v>1042</v>
      </c>
      <c r="I420" s="49" t="s">
        <v>1043</v>
      </c>
      <c r="J420" s="49">
        <v>34.578000000000003</v>
      </c>
    </row>
    <row r="421" spans="1:10" x14ac:dyDescent="0.35">
      <c r="A421" s="49" t="s">
        <v>14</v>
      </c>
      <c r="B421" s="49" t="s">
        <v>1041</v>
      </c>
      <c r="C421" s="49">
        <v>251</v>
      </c>
      <c r="D421" s="49">
        <v>0</v>
      </c>
      <c r="E421" s="49">
        <v>521803</v>
      </c>
      <c r="F421" s="49" t="s">
        <v>1045</v>
      </c>
      <c r="G421" s="49" t="s">
        <v>14</v>
      </c>
      <c r="H421" s="49">
        <v>251</v>
      </c>
      <c r="I421" s="49">
        <v>0</v>
      </c>
      <c r="J421" s="49">
        <v>251</v>
      </c>
    </row>
    <row r="422" spans="1:10" x14ac:dyDescent="0.35">
      <c r="A422" s="49" t="s">
        <v>14</v>
      </c>
      <c r="B422" s="49" t="s">
        <v>1046</v>
      </c>
      <c r="C422" s="49" t="s">
        <v>1047</v>
      </c>
      <c r="D422" s="49">
        <v>0</v>
      </c>
      <c r="E422" s="49">
        <v>521800</v>
      </c>
      <c r="F422" s="49" t="s">
        <v>1048</v>
      </c>
      <c r="G422" s="49" t="s">
        <v>14</v>
      </c>
      <c r="H422" s="49" t="s">
        <v>1047</v>
      </c>
      <c r="I422" s="49">
        <v>0</v>
      </c>
      <c r="J422" s="49">
        <v>98.94</v>
      </c>
    </row>
    <row r="423" spans="1:10" x14ac:dyDescent="0.35">
      <c r="A423" s="49" t="s">
        <v>14</v>
      </c>
      <c r="B423" s="49" t="s">
        <v>1037</v>
      </c>
      <c r="C423" s="49" t="s">
        <v>1049</v>
      </c>
      <c r="D423" s="49" t="s">
        <v>1050</v>
      </c>
      <c r="E423" s="49">
        <v>521798</v>
      </c>
      <c r="F423" s="49" t="s">
        <v>1040</v>
      </c>
      <c r="G423" s="49" t="s">
        <v>14</v>
      </c>
      <c r="H423" s="49" t="s">
        <v>1049</v>
      </c>
      <c r="I423" s="49" t="s">
        <v>1050</v>
      </c>
      <c r="J423" s="49">
        <v>49.47</v>
      </c>
    </row>
    <row r="424" spans="1:10" x14ac:dyDescent="0.35">
      <c r="A424" s="49" t="s">
        <v>14</v>
      </c>
      <c r="B424" s="49" t="s">
        <v>1046</v>
      </c>
      <c r="C424" s="49" t="s">
        <v>1051</v>
      </c>
      <c r="D424" s="49" t="s">
        <v>1052</v>
      </c>
      <c r="E424" s="49">
        <v>521484</v>
      </c>
      <c r="F424" s="49" t="s">
        <v>1053</v>
      </c>
      <c r="G424" s="49" t="s">
        <v>14</v>
      </c>
      <c r="H424" s="49" t="s">
        <v>1051</v>
      </c>
      <c r="I424" s="49" t="s">
        <v>1052</v>
      </c>
      <c r="J424" s="49">
        <v>25.495999999999999</v>
      </c>
    </row>
    <row r="425" spans="1:10" x14ac:dyDescent="0.35">
      <c r="A425" s="49" t="s">
        <v>14</v>
      </c>
      <c r="B425" s="49" t="s">
        <v>1037</v>
      </c>
      <c r="C425" s="49" t="s">
        <v>1054</v>
      </c>
      <c r="D425" s="49" t="s">
        <v>1055</v>
      </c>
      <c r="E425" s="49">
        <v>520927</v>
      </c>
      <c r="F425" s="49" t="s">
        <v>1056</v>
      </c>
      <c r="G425" s="49" t="s">
        <v>14</v>
      </c>
      <c r="H425" s="49" t="s">
        <v>1054</v>
      </c>
      <c r="I425" s="49" t="s">
        <v>1055</v>
      </c>
      <c r="J425" s="49">
        <v>149.47399999999999</v>
      </c>
    </row>
    <row r="426" spans="1:10" x14ac:dyDescent="0.35">
      <c r="A426" s="49" t="s">
        <v>14</v>
      </c>
      <c r="B426" s="49" t="s">
        <v>1057</v>
      </c>
      <c r="C426" s="49" t="s">
        <v>1058</v>
      </c>
      <c r="D426" s="49" t="s">
        <v>1059</v>
      </c>
      <c r="E426" s="49">
        <v>521313</v>
      </c>
      <c r="F426" s="49" t="s">
        <v>1048</v>
      </c>
      <c r="G426" s="49" t="s">
        <v>14</v>
      </c>
      <c r="H426" s="49" t="s">
        <v>1058</v>
      </c>
      <c r="I426" s="49" t="s">
        <v>1059</v>
      </c>
      <c r="J426" s="49">
        <v>66.605999999999995</v>
      </c>
    </row>
    <row r="427" spans="1:10" x14ac:dyDescent="0.35">
      <c r="A427" s="49" t="s">
        <v>14</v>
      </c>
      <c r="B427" s="49" t="s">
        <v>1057</v>
      </c>
      <c r="C427" s="49">
        <v>204</v>
      </c>
      <c r="D427" s="49">
        <v>0</v>
      </c>
      <c r="E427" s="49">
        <v>521194</v>
      </c>
      <c r="F427" s="49" t="s">
        <v>1060</v>
      </c>
      <c r="G427" s="49" t="s">
        <v>14</v>
      </c>
      <c r="H427" s="49">
        <v>204</v>
      </c>
      <c r="I427" s="49">
        <v>0</v>
      </c>
      <c r="J427" s="49">
        <v>204</v>
      </c>
    </row>
    <row r="428" spans="1:10" x14ac:dyDescent="0.35">
      <c r="A428" s="49" t="s">
        <v>14</v>
      </c>
      <c r="B428" s="49" t="s">
        <v>1061</v>
      </c>
      <c r="C428" s="49">
        <v>408</v>
      </c>
      <c r="D428" s="49">
        <v>0</v>
      </c>
      <c r="E428" s="49">
        <v>520676</v>
      </c>
      <c r="F428" s="49" t="s">
        <v>121</v>
      </c>
      <c r="G428" s="49" t="s">
        <v>14</v>
      </c>
      <c r="H428" s="49">
        <v>408</v>
      </c>
      <c r="I428" s="49">
        <v>0</v>
      </c>
      <c r="J428" s="49">
        <v>408</v>
      </c>
    </row>
    <row r="429" spans="1:10" x14ac:dyDescent="0.35">
      <c r="A429" s="49" t="s">
        <v>14</v>
      </c>
      <c r="B429" s="49" t="s">
        <v>1041</v>
      </c>
      <c r="C429" s="49" t="s">
        <v>1062</v>
      </c>
      <c r="D429" s="49" t="s">
        <v>1063</v>
      </c>
      <c r="E429" s="49">
        <v>520642</v>
      </c>
      <c r="F429" s="49" t="s">
        <v>1044</v>
      </c>
      <c r="G429" s="49" t="s">
        <v>14</v>
      </c>
      <c r="H429" s="49" t="s">
        <v>1062</v>
      </c>
      <c r="I429" s="49" t="s">
        <v>1063</v>
      </c>
      <c r="J429" s="49">
        <v>42.386000000000003</v>
      </c>
    </row>
    <row r="430" spans="1:10" x14ac:dyDescent="0.35">
      <c r="A430" s="49" t="s">
        <v>14</v>
      </c>
      <c r="B430" s="49" t="s">
        <v>1046</v>
      </c>
      <c r="C430" s="49">
        <v>599</v>
      </c>
      <c r="D430" s="49">
        <v>0</v>
      </c>
      <c r="E430" s="49">
        <v>520675</v>
      </c>
      <c r="F430" s="49" t="s">
        <v>121</v>
      </c>
      <c r="G430" s="49" t="s">
        <v>14</v>
      </c>
      <c r="H430" s="49">
        <v>599</v>
      </c>
      <c r="I430" s="49">
        <v>0</v>
      </c>
      <c r="J430" s="49">
        <v>599</v>
      </c>
    </row>
    <row r="431" spans="1:10" x14ac:dyDescent="0.35">
      <c r="A431" s="49" t="s">
        <v>14</v>
      </c>
      <c r="B431" s="49" t="s">
        <v>1041</v>
      </c>
      <c r="C431" s="49" t="s">
        <v>1064</v>
      </c>
      <c r="D431" s="49">
        <v>439</v>
      </c>
      <c r="E431" s="49">
        <v>520610</v>
      </c>
      <c r="F431" s="49" t="s">
        <v>1065</v>
      </c>
      <c r="G431" s="49" t="s">
        <v>14</v>
      </c>
      <c r="H431" s="49" t="s">
        <v>1064</v>
      </c>
      <c r="I431" s="49">
        <v>439</v>
      </c>
      <c r="J431" s="49">
        <v>117.75</v>
      </c>
    </row>
    <row r="432" spans="1:10" x14ac:dyDescent="0.35">
      <c r="A432" s="49" t="s">
        <v>14</v>
      </c>
      <c r="B432" s="49" t="s">
        <v>1046</v>
      </c>
      <c r="C432" s="49" t="s">
        <v>1066</v>
      </c>
      <c r="D432" s="49" t="s">
        <v>1067</v>
      </c>
      <c r="E432" s="49">
        <v>520071</v>
      </c>
      <c r="F432" s="49" t="s">
        <v>1068</v>
      </c>
      <c r="G432" s="49" t="s">
        <v>14</v>
      </c>
      <c r="H432" s="49" t="s">
        <v>1066</v>
      </c>
      <c r="I432" s="49" t="s">
        <v>1067</v>
      </c>
      <c r="J432" s="49">
        <v>200.71799999999999</v>
      </c>
    </row>
    <row r="433" spans="1:10" x14ac:dyDescent="0.35">
      <c r="A433" s="49" t="s">
        <v>14</v>
      </c>
      <c r="B433" s="49" t="s">
        <v>1037</v>
      </c>
      <c r="C433" s="49" t="s">
        <v>1069</v>
      </c>
      <c r="D433" s="49" t="s">
        <v>1070</v>
      </c>
      <c r="E433" s="49">
        <v>520131</v>
      </c>
      <c r="F433" s="49" t="s">
        <v>1040</v>
      </c>
      <c r="G433" s="49" t="s">
        <v>14</v>
      </c>
      <c r="H433" s="49" t="s">
        <v>1069</v>
      </c>
      <c r="I433" s="49" t="s">
        <v>1070</v>
      </c>
      <c r="J433" s="49">
        <v>19.693999999999999</v>
      </c>
    </row>
    <row r="434" spans="1:10" x14ac:dyDescent="0.35">
      <c r="A434" s="49" t="s">
        <v>15</v>
      </c>
      <c r="B434" s="49" t="s">
        <v>1071</v>
      </c>
      <c r="C434" s="49" t="s">
        <v>1072</v>
      </c>
      <c r="D434" s="49">
        <v>0</v>
      </c>
      <c r="E434" s="49">
        <v>523034</v>
      </c>
      <c r="F434" s="49" t="s">
        <v>1073</v>
      </c>
      <c r="G434" s="49" t="s">
        <v>15</v>
      </c>
      <c r="H434" s="49" t="s">
        <v>1072</v>
      </c>
      <c r="I434" s="49">
        <v>0</v>
      </c>
      <c r="J434" s="49">
        <v>67.760000000000005</v>
      </c>
    </row>
    <row r="435" spans="1:10" x14ac:dyDescent="0.35">
      <c r="A435" s="49" t="s">
        <v>15</v>
      </c>
      <c r="B435" s="49" t="s">
        <v>1074</v>
      </c>
      <c r="C435" s="49" t="s">
        <v>1075</v>
      </c>
      <c r="D435" s="49" t="s">
        <v>1076</v>
      </c>
      <c r="E435" s="49">
        <v>522120</v>
      </c>
      <c r="F435" s="49" t="s">
        <v>1077</v>
      </c>
      <c r="G435" s="49" t="s">
        <v>15</v>
      </c>
      <c r="H435" s="49" t="s">
        <v>1075</v>
      </c>
      <c r="I435" s="49" t="s">
        <v>1076</v>
      </c>
      <c r="J435" s="49">
        <v>142.416</v>
      </c>
    </row>
    <row r="436" spans="1:10" x14ac:dyDescent="0.35">
      <c r="A436" s="49" t="s">
        <v>15</v>
      </c>
      <c r="B436" s="49" t="s">
        <v>1071</v>
      </c>
      <c r="C436" s="49" t="s">
        <v>1078</v>
      </c>
      <c r="D436" s="49">
        <v>0</v>
      </c>
      <c r="E436" s="49">
        <v>522101</v>
      </c>
      <c r="F436" s="49" t="s">
        <v>1073</v>
      </c>
      <c r="G436" s="49" t="s">
        <v>15</v>
      </c>
      <c r="H436" s="49" t="s">
        <v>1078</v>
      </c>
      <c r="I436" s="49">
        <v>0</v>
      </c>
      <c r="J436" s="49">
        <v>33.61</v>
      </c>
    </row>
    <row r="437" spans="1:10" x14ac:dyDescent="0.35">
      <c r="A437" s="49" t="s">
        <v>15</v>
      </c>
      <c r="B437" s="49" t="s">
        <v>1079</v>
      </c>
      <c r="C437" s="49" t="s">
        <v>1080</v>
      </c>
      <c r="D437" s="49">
        <v>0</v>
      </c>
      <c r="E437" s="49">
        <v>522119</v>
      </c>
      <c r="F437" s="49" t="s">
        <v>1081</v>
      </c>
      <c r="G437" s="49" t="s">
        <v>15</v>
      </c>
      <c r="H437" s="49" t="s">
        <v>1080</v>
      </c>
      <c r="I437" s="49">
        <v>0</v>
      </c>
      <c r="J437" s="49">
        <v>170.04</v>
      </c>
    </row>
    <row r="438" spans="1:10" x14ac:dyDescent="0.35">
      <c r="A438" s="49" t="s">
        <v>15</v>
      </c>
      <c r="B438" s="49" t="s">
        <v>1079</v>
      </c>
      <c r="C438" s="49" t="s">
        <v>1082</v>
      </c>
      <c r="D438" s="49" t="s">
        <v>1083</v>
      </c>
      <c r="E438" s="49">
        <v>522106</v>
      </c>
      <c r="F438" s="49" t="s">
        <v>1084</v>
      </c>
      <c r="G438" s="49" t="s">
        <v>15</v>
      </c>
      <c r="H438" s="49" t="s">
        <v>1082</v>
      </c>
      <c r="I438" s="49" t="s">
        <v>1083</v>
      </c>
      <c r="J438" s="49">
        <v>53.445999999999998</v>
      </c>
    </row>
    <row r="439" spans="1:10" x14ac:dyDescent="0.35">
      <c r="A439" s="49" t="s">
        <v>15</v>
      </c>
      <c r="B439" s="49" t="s">
        <v>1074</v>
      </c>
      <c r="C439" s="49" t="s">
        <v>1085</v>
      </c>
      <c r="D439" s="49">
        <v>0</v>
      </c>
      <c r="E439" s="49">
        <v>521871</v>
      </c>
      <c r="F439" s="49" t="s">
        <v>1086</v>
      </c>
      <c r="G439" s="49" t="s">
        <v>15</v>
      </c>
      <c r="H439" s="49" t="s">
        <v>1085</v>
      </c>
      <c r="I439" s="49">
        <v>0</v>
      </c>
      <c r="J439" s="49">
        <v>685.86</v>
      </c>
    </row>
    <row r="440" spans="1:10" x14ac:dyDescent="0.35">
      <c r="A440" s="49" t="s">
        <v>15</v>
      </c>
      <c r="B440" s="49" t="s">
        <v>1074</v>
      </c>
      <c r="C440" s="49" t="s">
        <v>1087</v>
      </c>
      <c r="D440" s="49">
        <v>0</v>
      </c>
      <c r="E440" s="49">
        <v>521837</v>
      </c>
      <c r="F440" s="49" t="s">
        <v>1088</v>
      </c>
      <c r="G440" s="49" t="s">
        <v>15</v>
      </c>
      <c r="H440" s="49" t="s">
        <v>1087</v>
      </c>
      <c r="I440" s="49">
        <v>0</v>
      </c>
      <c r="J440" s="49">
        <v>14.84</v>
      </c>
    </row>
    <row r="441" spans="1:10" x14ac:dyDescent="0.35">
      <c r="A441" s="49" t="s">
        <v>15</v>
      </c>
      <c r="B441" s="49" t="s">
        <v>1079</v>
      </c>
      <c r="C441" s="49" t="s">
        <v>1089</v>
      </c>
      <c r="D441" s="49">
        <v>0</v>
      </c>
      <c r="E441" s="49">
        <v>521792</v>
      </c>
      <c r="F441" s="49" t="s">
        <v>1090</v>
      </c>
      <c r="G441" s="49" t="s">
        <v>15</v>
      </c>
      <c r="H441" s="49" t="s">
        <v>1089</v>
      </c>
      <c r="I441" s="49">
        <v>0</v>
      </c>
      <c r="J441" s="49">
        <v>174.69</v>
      </c>
    </row>
    <row r="442" spans="1:10" x14ac:dyDescent="0.35">
      <c r="A442" s="49" t="s">
        <v>15</v>
      </c>
      <c r="B442" s="49" t="s">
        <v>1071</v>
      </c>
      <c r="C442" s="49" t="s">
        <v>1091</v>
      </c>
      <c r="D442" s="49">
        <v>0</v>
      </c>
      <c r="E442" s="49">
        <v>521788</v>
      </c>
      <c r="F442" s="49" t="s">
        <v>1092</v>
      </c>
      <c r="G442" s="49" t="s">
        <v>15</v>
      </c>
      <c r="H442" s="49" t="s">
        <v>1091</v>
      </c>
      <c r="I442" s="49">
        <v>0</v>
      </c>
      <c r="J442" s="49">
        <v>115.36</v>
      </c>
    </row>
    <row r="443" spans="1:10" x14ac:dyDescent="0.35">
      <c r="A443" s="49" t="s">
        <v>15</v>
      </c>
      <c r="B443" s="49" t="s">
        <v>1079</v>
      </c>
      <c r="C443" s="49" t="s">
        <v>434</v>
      </c>
      <c r="D443" s="49" t="s">
        <v>1093</v>
      </c>
      <c r="E443" s="49">
        <v>521663</v>
      </c>
      <c r="F443" s="49" t="s">
        <v>1084</v>
      </c>
      <c r="G443" s="49" t="s">
        <v>15</v>
      </c>
      <c r="H443" s="49" t="s">
        <v>434</v>
      </c>
      <c r="I443" s="49" t="s">
        <v>1094</v>
      </c>
      <c r="J443" s="49">
        <v>25.594000000000001</v>
      </c>
    </row>
    <row r="444" spans="1:10" x14ac:dyDescent="0.35">
      <c r="A444" s="49" t="s">
        <v>15</v>
      </c>
      <c r="B444" s="49" t="s">
        <v>1079</v>
      </c>
      <c r="C444" s="49" t="s">
        <v>1095</v>
      </c>
      <c r="D444" s="49">
        <v>0</v>
      </c>
      <c r="E444" s="49">
        <v>521625</v>
      </c>
      <c r="F444" s="49" t="s">
        <v>1096</v>
      </c>
      <c r="G444" s="49" t="s">
        <v>15</v>
      </c>
      <c r="H444" s="49" t="s">
        <v>1095</v>
      </c>
      <c r="I444" s="49">
        <v>0</v>
      </c>
      <c r="J444" s="49">
        <v>119.71</v>
      </c>
    </row>
    <row r="445" spans="1:10" x14ac:dyDescent="0.35">
      <c r="A445" s="49" t="s">
        <v>15</v>
      </c>
      <c r="B445" s="49" t="s">
        <v>1074</v>
      </c>
      <c r="C445" s="49" t="s">
        <v>1097</v>
      </c>
      <c r="D445" s="49" t="s">
        <v>1098</v>
      </c>
      <c r="E445" s="49">
        <v>521312</v>
      </c>
      <c r="F445" s="49" t="s">
        <v>1099</v>
      </c>
      <c r="G445" s="49" t="s">
        <v>15</v>
      </c>
      <c r="H445" s="49" t="s">
        <v>1097</v>
      </c>
      <c r="I445" s="49" t="s">
        <v>1098</v>
      </c>
      <c r="J445" s="49">
        <v>693.89599999999996</v>
      </c>
    </row>
    <row r="446" spans="1:10" x14ac:dyDescent="0.35">
      <c r="A446" s="49" t="s">
        <v>15</v>
      </c>
      <c r="B446" s="49" t="s">
        <v>1100</v>
      </c>
      <c r="C446" s="49" t="s">
        <v>1101</v>
      </c>
      <c r="D446" s="49" t="s">
        <v>1102</v>
      </c>
      <c r="E446" s="49">
        <v>521604</v>
      </c>
      <c r="F446" s="49" t="s">
        <v>1103</v>
      </c>
      <c r="G446" s="49" t="s">
        <v>15</v>
      </c>
      <c r="H446" s="49" t="s">
        <v>1101</v>
      </c>
      <c r="I446" s="49" t="s">
        <v>1102</v>
      </c>
      <c r="J446" s="49">
        <v>76.687999999999988</v>
      </c>
    </row>
    <row r="447" spans="1:10" x14ac:dyDescent="0.35">
      <c r="A447" s="49" t="s">
        <v>15</v>
      </c>
      <c r="B447" s="49" t="s">
        <v>1071</v>
      </c>
      <c r="C447" s="49">
        <v>0</v>
      </c>
      <c r="D447" s="49" t="s">
        <v>1104</v>
      </c>
      <c r="E447" s="49">
        <v>521535</v>
      </c>
      <c r="F447" s="49" t="s">
        <v>1105</v>
      </c>
      <c r="G447" s="49" t="s">
        <v>15</v>
      </c>
      <c r="H447" s="49">
        <v>0</v>
      </c>
      <c r="I447" s="49" t="s">
        <v>1104</v>
      </c>
      <c r="J447" s="49">
        <v>55.232000000000006</v>
      </c>
    </row>
    <row r="448" spans="1:10" x14ac:dyDescent="0.35">
      <c r="A448" s="49" t="s">
        <v>15</v>
      </c>
      <c r="B448" s="49" t="s">
        <v>1100</v>
      </c>
      <c r="C448" s="49">
        <v>0</v>
      </c>
      <c r="D448" s="49">
        <v>0</v>
      </c>
      <c r="E448" s="49">
        <v>521419</v>
      </c>
      <c r="F448" s="49" t="s">
        <v>1106</v>
      </c>
      <c r="G448" s="49" t="s">
        <v>15</v>
      </c>
      <c r="H448" s="49">
        <v>0</v>
      </c>
      <c r="I448" s="49">
        <v>0</v>
      </c>
      <c r="J448" s="49">
        <v>0</v>
      </c>
    </row>
    <row r="449" spans="1:10" x14ac:dyDescent="0.35">
      <c r="A449" s="49" t="s">
        <v>15</v>
      </c>
      <c r="B449" s="49" t="s">
        <v>1074</v>
      </c>
      <c r="C449" s="49" t="s">
        <v>1107</v>
      </c>
      <c r="D449" s="49">
        <v>0</v>
      </c>
      <c r="E449" s="49">
        <v>521336</v>
      </c>
      <c r="F449" s="49" t="s">
        <v>168</v>
      </c>
      <c r="G449" s="49" t="s">
        <v>15</v>
      </c>
      <c r="H449" s="49" t="s">
        <v>1107</v>
      </c>
      <c r="I449" s="49">
        <v>0</v>
      </c>
      <c r="J449" s="49">
        <v>28.08</v>
      </c>
    </row>
    <row r="450" spans="1:10" x14ac:dyDescent="0.35">
      <c r="A450" s="49" t="s">
        <v>15</v>
      </c>
      <c r="B450" s="49" t="s">
        <v>1071</v>
      </c>
      <c r="C450" s="49">
        <v>0</v>
      </c>
      <c r="D450" s="49" t="s">
        <v>1108</v>
      </c>
      <c r="E450" s="49">
        <v>521286</v>
      </c>
      <c r="F450" s="49" t="s">
        <v>1105</v>
      </c>
      <c r="G450" s="49" t="s">
        <v>15</v>
      </c>
      <c r="H450" s="49">
        <v>0</v>
      </c>
      <c r="I450" s="49" t="s">
        <v>1108</v>
      </c>
      <c r="J450" s="49">
        <v>14.324000000000002</v>
      </c>
    </row>
    <row r="451" spans="1:10" x14ac:dyDescent="0.35">
      <c r="A451" s="49" t="s">
        <v>15</v>
      </c>
      <c r="B451" s="49" t="s">
        <v>1109</v>
      </c>
      <c r="C451" s="49" t="s">
        <v>1110</v>
      </c>
      <c r="D451" s="49" t="s">
        <v>1111</v>
      </c>
      <c r="E451" s="49">
        <v>521015</v>
      </c>
      <c r="F451" s="49" t="s">
        <v>1112</v>
      </c>
      <c r="G451" s="49" t="s">
        <v>15</v>
      </c>
      <c r="H451" s="49" t="s">
        <v>1113</v>
      </c>
      <c r="I451" s="49" t="s">
        <v>1114</v>
      </c>
      <c r="J451" s="49">
        <v>28.475999999999999</v>
      </c>
    </row>
    <row r="452" spans="1:10" x14ac:dyDescent="0.35">
      <c r="A452" s="49" t="s">
        <v>15</v>
      </c>
      <c r="B452" s="49" t="s">
        <v>1074</v>
      </c>
      <c r="C452" s="49" t="s">
        <v>1115</v>
      </c>
      <c r="D452" s="49" t="s">
        <v>1116</v>
      </c>
      <c r="E452" s="49">
        <v>521201</v>
      </c>
      <c r="F452" s="49" t="s">
        <v>1096</v>
      </c>
      <c r="G452" s="49" t="s">
        <v>15</v>
      </c>
      <c r="H452" s="49" t="s">
        <v>1117</v>
      </c>
      <c r="I452" s="49" t="s">
        <v>1118</v>
      </c>
      <c r="J452" s="49">
        <v>136.53399999999999</v>
      </c>
    </row>
    <row r="453" spans="1:10" x14ac:dyDescent="0.35">
      <c r="A453" s="49" t="s">
        <v>15</v>
      </c>
      <c r="B453" s="49" t="s">
        <v>1100</v>
      </c>
      <c r="C453" s="49">
        <v>31989</v>
      </c>
      <c r="D453" s="49">
        <v>3</v>
      </c>
      <c r="E453" s="49">
        <v>521090</v>
      </c>
      <c r="F453" s="49" t="s">
        <v>121</v>
      </c>
      <c r="G453" s="49" t="s">
        <v>15</v>
      </c>
      <c r="H453" s="49">
        <v>31989</v>
      </c>
      <c r="I453" s="49">
        <v>3</v>
      </c>
      <c r="J453" s="49">
        <v>31989.599999999999</v>
      </c>
    </row>
    <row r="454" spans="1:10" x14ac:dyDescent="0.35">
      <c r="A454" s="49" t="s">
        <v>15</v>
      </c>
      <c r="B454" s="49" t="s">
        <v>1074</v>
      </c>
      <c r="C454" s="49" t="s">
        <v>1119</v>
      </c>
      <c r="D454" s="49" t="s">
        <v>1120</v>
      </c>
      <c r="E454" s="49">
        <v>521080</v>
      </c>
      <c r="F454" s="49" t="s">
        <v>1073</v>
      </c>
      <c r="G454" s="49" t="s">
        <v>15</v>
      </c>
      <c r="H454" s="49" t="s">
        <v>1119</v>
      </c>
      <c r="I454" s="49" t="s">
        <v>1120</v>
      </c>
      <c r="J454" s="49">
        <v>803.50199999999995</v>
      </c>
    </row>
    <row r="455" spans="1:10" x14ac:dyDescent="0.35">
      <c r="A455" s="49" t="s">
        <v>15</v>
      </c>
      <c r="B455" s="49" t="s">
        <v>1071</v>
      </c>
      <c r="C455" s="49" t="s">
        <v>1121</v>
      </c>
      <c r="D455" s="49" t="s">
        <v>1122</v>
      </c>
      <c r="E455" s="49">
        <v>521048</v>
      </c>
      <c r="F455" s="49" t="s">
        <v>1123</v>
      </c>
      <c r="G455" s="49" t="s">
        <v>15</v>
      </c>
      <c r="H455" s="49" t="s">
        <v>1121</v>
      </c>
      <c r="I455" s="49" t="s">
        <v>1122</v>
      </c>
      <c r="J455" s="49">
        <v>227.99599999999998</v>
      </c>
    </row>
    <row r="456" spans="1:10" x14ac:dyDescent="0.35">
      <c r="A456" s="49" t="s">
        <v>15</v>
      </c>
      <c r="B456" s="49" t="s">
        <v>1074</v>
      </c>
      <c r="C456" s="49" t="s">
        <v>434</v>
      </c>
      <c r="D456" s="49" t="s">
        <v>1124</v>
      </c>
      <c r="E456" s="49">
        <v>521011</v>
      </c>
      <c r="F456" s="49" t="s">
        <v>1125</v>
      </c>
      <c r="G456" s="49" t="s">
        <v>15</v>
      </c>
      <c r="H456" s="49" t="s">
        <v>434</v>
      </c>
      <c r="I456" s="49" t="s">
        <v>1124</v>
      </c>
      <c r="J456" s="49">
        <v>36.659999999999997</v>
      </c>
    </row>
    <row r="457" spans="1:10" x14ac:dyDescent="0.35">
      <c r="A457" s="49" t="s">
        <v>15</v>
      </c>
      <c r="B457" s="49" t="s">
        <v>1074</v>
      </c>
      <c r="C457" s="49" t="s">
        <v>1126</v>
      </c>
      <c r="D457" s="49" t="s">
        <v>1127</v>
      </c>
      <c r="E457" s="49">
        <v>521001</v>
      </c>
      <c r="F457" s="49" t="s">
        <v>1128</v>
      </c>
      <c r="G457" s="49" t="s">
        <v>15</v>
      </c>
      <c r="H457" s="49">
        <v>198</v>
      </c>
      <c r="I457" s="49">
        <v>0</v>
      </c>
      <c r="J457" s="49">
        <v>198</v>
      </c>
    </row>
    <row r="458" spans="1:10" x14ac:dyDescent="0.35">
      <c r="A458" s="49" t="s">
        <v>15</v>
      </c>
      <c r="B458" s="49" t="s">
        <v>1079</v>
      </c>
      <c r="C458" s="49" t="s">
        <v>1129</v>
      </c>
      <c r="D458" s="49" t="s">
        <v>1130</v>
      </c>
      <c r="E458" s="49">
        <v>520997</v>
      </c>
      <c r="F458" s="49" t="s">
        <v>1131</v>
      </c>
      <c r="G458" s="49" t="s">
        <v>15</v>
      </c>
      <c r="H458" s="49">
        <v>114</v>
      </c>
      <c r="I458" s="49">
        <v>183</v>
      </c>
      <c r="J458" s="49">
        <v>150.6</v>
      </c>
    </row>
    <row r="459" spans="1:10" x14ac:dyDescent="0.35">
      <c r="A459" s="49" t="s">
        <v>15</v>
      </c>
      <c r="B459" s="49" t="s">
        <v>1109</v>
      </c>
      <c r="C459" s="49" t="s">
        <v>1132</v>
      </c>
      <c r="D459" s="49" t="s">
        <v>1133</v>
      </c>
      <c r="E459" s="49">
        <v>520991</v>
      </c>
      <c r="F459" s="49" t="s">
        <v>1134</v>
      </c>
      <c r="G459" s="49" t="s">
        <v>15</v>
      </c>
      <c r="H459" s="49" t="s">
        <v>1132</v>
      </c>
      <c r="I459" s="49" t="s">
        <v>1133</v>
      </c>
      <c r="J459" s="49">
        <v>15.790000000000001</v>
      </c>
    </row>
    <row r="460" spans="1:10" x14ac:dyDescent="0.35">
      <c r="A460" s="49" t="s">
        <v>15</v>
      </c>
      <c r="B460" s="49" t="s">
        <v>1074</v>
      </c>
      <c r="C460" s="49" t="s">
        <v>1135</v>
      </c>
      <c r="D460" s="49" t="s">
        <v>1136</v>
      </c>
      <c r="E460" s="49">
        <v>520895</v>
      </c>
      <c r="F460" s="49" t="s">
        <v>1137</v>
      </c>
      <c r="G460" s="49" t="s">
        <v>15</v>
      </c>
      <c r="H460" s="49" t="s">
        <v>1138</v>
      </c>
      <c r="I460" s="49" t="s">
        <v>1139</v>
      </c>
      <c r="J460" s="49">
        <v>547.774</v>
      </c>
    </row>
    <row r="461" spans="1:10" x14ac:dyDescent="0.35">
      <c r="A461" s="49" t="s">
        <v>15</v>
      </c>
      <c r="B461" s="49" t="s">
        <v>1109</v>
      </c>
      <c r="C461" s="49" t="s">
        <v>1140</v>
      </c>
      <c r="D461" s="49" t="s">
        <v>1141</v>
      </c>
      <c r="E461" s="49">
        <v>520706</v>
      </c>
      <c r="F461" s="49" t="s">
        <v>1142</v>
      </c>
      <c r="G461" s="49" t="s">
        <v>15</v>
      </c>
      <c r="H461" s="49" t="s">
        <v>1143</v>
      </c>
      <c r="I461" s="49" t="s">
        <v>1144</v>
      </c>
      <c r="J461" s="49">
        <v>80.302000000000007</v>
      </c>
    </row>
    <row r="462" spans="1:10" x14ac:dyDescent="0.35">
      <c r="A462" s="49" t="s">
        <v>15</v>
      </c>
      <c r="B462" s="49" t="s">
        <v>1074</v>
      </c>
      <c r="C462" s="49" t="s">
        <v>1145</v>
      </c>
      <c r="D462" s="49" t="s">
        <v>1146</v>
      </c>
      <c r="E462" s="49">
        <v>520853</v>
      </c>
      <c r="F462" s="49" t="s">
        <v>1134</v>
      </c>
      <c r="G462" s="49" t="s">
        <v>15</v>
      </c>
      <c r="H462" s="49" t="s">
        <v>1145</v>
      </c>
      <c r="I462" s="49" t="s">
        <v>1146</v>
      </c>
      <c r="J462" s="49">
        <v>682.93799999999999</v>
      </c>
    </row>
    <row r="463" spans="1:10" x14ac:dyDescent="0.35">
      <c r="A463" s="49" t="s">
        <v>15</v>
      </c>
      <c r="B463" s="49" t="s">
        <v>1109</v>
      </c>
      <c r="C463" s="49" t="s">
        <v>1147</v>
      </c>
      <c r="D463" s="49">
        <v>0</v>
      </c>
      <c r="E463" s="49">
        <v>520659</v>
      </c>
      <c r="F463" s="49" t="s">
        <v>1148</v>
      </c>
      <c r="G463" s="49" t="s">
        <v>15</v>
      </c>
      <c r="H463" s="49" t="s">
        <v>1147</v>
      </c>
      <c r="I463" s="49">
        <v>0</v>
      </c>
      <c r="J463" s="49">
        <v>13.68</v>
      </c>
    </row>
    <row r="464" spans="1:10" x14ac:dyDescent="0.35">
      <c r="A464" s="49" t="s">
        <v>15</v>
      </c>
      <c r="B464" s="49" t="s">
        <v>1071</v>
      </c>
      <c r="C464" s="49" t="s">
        <v>1149</v>
      </c>
      <c r="D464" s="49">
        <v>0</v>
      </c>
      <c r="E464" s="49">
        <v>520763</v>
      </c>
      <c r="F464" s="49" t="s">
        <v>1150</v>
      </c>
      <c r="G464" s="49" t="s">
        <v>15</v>
      </c>
      <c r="H464" s="49" t="s">
        <v>1149</v>
      </c>
      <c r="I464" s="49">
        <v>0</v>
      </c>
      <c r="J464" s="49">
        <v>76.680000000000007</v>
      </c>
    </row>
    <row r="465" spans="1:10" x14ac:dyDescent="0.35">
      <c r="A465" s="49" t="s">
        <v>15</v>
      </c>
      <c r="B465" s="49" t="s">
        <v>1079</v>
      </c>
      <c r="C465" s="49">
        <v>1064</v>
      </c>
      <c r="D465" s="49">
        <v>0</v>
      </c>
      <c r="E465" s="49">
        <v>520737</v>
      </c>
      <c r="F465" s="49" t="s">
        <v>121</v>
      </c>
      <c r="G465" s="49" t="s">
        <v>15</v>
      </c>
      <c r="H465" s="49">
        <v>1064</v>
      </c>
      <c r="I465" s="49">
        <v>0</v>
      </c>
      <c r="J465" s="49">
        <v>1064</v>
      </c>
    </row>
    <row r="466" spans="1:10" x14ac:dyDescent="0.35">
      <c r="A466" s="49" t="s">
        <v>15</v>
      </c>
      <c r="B466" s="49" t="s">
        <v>1109</v>
      </c>
      <c r="C466" s="49" t="s">
        <v>1151</v>
      </c>
      <c r="D466" s="49" t="s">
        <v>1152</v>
      </c>
      <c r="E466" s="49">
        <v>520710</v>
      </c>
      <c r="F466" s="49" t="s">
        <v>1153</v>
      </c>
      <c r="G466" s="49" t="s">
        <v>15</v>
      </c>
      <c r="H466" s="49" t="s">
        <v>1151</v>
      </c>
      <c r="I466" s="49" t="s">
        <v>1152</v>
      </c>
      <c r="J466" s="49">
        <v>308.79200000000003</v>
      </c>
    </row>
    <row r="467" spans="1:10" x14ac:dyDescent="0.35">
      <c r="A467" s="49" t="s">
        <v>15</v>
      </c>
      <c r="B467" s="49" t="s">
        <v>1074</v>
      </c>
      <c r="C467" s="49" t="s">
        <v>1154</v>
      </c>
      <c r="D467" s="49">
        <v>0</v>
      </c>
      <c r="E467" s="49">
        <v>520650</v>
      </c>
      <c r="F467" s="49" t="s">
        <v>1155</v>
      </c>
      <c r="G467" s="49" t="s">
        <v>15</v>
      </c>
      <c r="H467" s="49" t="s">
        <v>1154</v>
      </c>
      <c r="I467" s="49">
        <v>0</v>
      </c>
      <c r="J467" s="49">
        <v>558.65</v>
      </c>
    </row>
    <row r="468" spans="1:10" x14ac:dyDescent="0.35">
      <c r="A468" s="49" t="s">
        <v>15</v>
      </c>
      <c r="B468" s="49" t="s">
        <v>1071</v>
      </c>
      <c r="C468" s="49" t="s">
        <v>1156</v>
      </c>
      <c r="D468" s="49" t="s">
        <v>1157</v>
      </c>
      <c r="E468" s="49">
        <v>520564</v>
      </c>
      <c r="F468" s="49" t="s">
        <v>1158</v>
      </c>
      <c r="G468" s="49" t="s">
        <v>15</v>
      </c>
      <c r="H468" s="49" t="s">
        <v>1156</v>
      </c>
      <c r="I468" s="49" t="s">
        <v>1157</v>
      </c>
      <c r="J468" s="49">
        <v>59.11</v>
      </c>
    </row>
    <row r="469" spans="1:10" x14ac:dyDescent="0.35">
      <c r="A469" s="49" t="s">
        <v>15</v>
      </c>
      <c r="B469" s="49" t="s">
        <v>1109</v>
      </c>
      <c r="C469" s="49" t="s">
        <v>1159</v>
      </c>
      <c r="D469" s="49" t="s">
        <v>1160</v>
      </c>
      <c r="E469" s="49">
        <v>520671</v>
      </c>
      <c r="F469" s="49" t="s">
        <v>1161</v>
      </c>
      <c r="G469" s="49" t="s">
        <v>15</v>
      </c>
      <c r="H469" s="49" t="s">
        <v>1159</v>
      </c>
      <c r="I469" s="49" t="s">
        <v>1160</v>
      </c>
      <c r="J469" s="49">
        <v>222.88200000000001</v>
      </c>
    </row>
    <row r="470" spans="1:10" x14ac:dyDescent="0.35">
      <c r="A470" s="49" t="s">
        <v>15</v>
      </c>
      <c r="B470" s="49" t="s">
        <v>1100</v>
      </c>
      <c r="C470" s="49">
        <v>203</v>
      </c>
      <c r="D470" s="49" t="s">
        <v>1162</v>
      </c>
      <c r="E470" s="49">
        <v>520554</v>
      </c>
      <c r="F470" s="49" t="s">
        <v>1163</v>
      </c>
      <c r="G470" s="49" t="s">
        <v>15</v>
      </c>
      <c r="H470" s="49">
        <v>0</v>
      </c>
      <c r="I470" s="49">
        <v>0</v>
      </c>
      <c r="J470" s="49">
        <v>0</v>
      </c>
    </row>
    <row r="471" spans="1:10" x14ac:dyDescent="0.35">
      <c r="A471" s="49" t="s">
        <v>15</v>
      </c>
      <c r="B471" s="49" t="s">
        <v>1109</v>
      </c>
      <c r="C471" s="49" t="s">
        <v>1164</v>
      </c>
      <c r="D471" s="49" t="s">
        <v>1165</v>
      </c>
      <c r="E471" s="49">
        <v>520399</v>
      </c>
      <c r="F471" s="49" t="s">
        <v>1134</v>
      </c>
      <c r="G471" s="49" t="s">
        <v>15</v>
      </c>
      <c r="H471" s="49" t="s">
        <v>1164</v>
      </c>
      <c r="I471" s="49" t="s">
        <v>1165</v>
      </c>
      <c r="J471" s="49">
        <v>36.454000000000001</v>
      </c>
    </row>
    <row r="472" spans="1:10" x14ac:dyDescent="0.35">
      <c r="A472" s="49" t="s">
        <v>15</v>
      </c>
      <c r="B472" s="49" t="s">
        <v>1100</v>
      </c>
      <c r="C472" s="49" t="s">
        <v>1166</v>
      </c>
      <c r="D472" s="49">
        <v>0</v>
      </c>
      <c r="E472" s="49">
        <v>520211</v>
      </c>
      <c r="F472" s="49" t="s">
        <v>1167</v>
      </c>
      <c r="G472" s="49" t="s">
        <v>15</v>
      </c>
      <c r="H472" s="49" t="s">
        <v>1166</v>
      </c>
      <c r="I472" s="49">
        <v>0</v>
      </c>
      <c r="J472" s="49">
        <v>262.2</v>
      </c>
    </row>
    <row r="473" spans="1:10" x14ac:dyDescent="0.35">
      <c r="A473" s="49" t="s">
        <v>15</v>
      </c>
      <c r="B473" s="49" t="s">
        <v>1079</v>
      </c>
      <c r="C473" s="49" t="s">
        <v>1168</v>
      </c>
      <c r="D473" s="49" t="s">
        <v>1169</v>
      </c>
      <c r="E473" s="49">
        <v>520117</v>
      </c>
      <c r="F473" s="49" t="s">
        <v>1170</v>
      </c>
      <c r="G473" s="49" t="s">
        <v>15</v>
      </c>
      <c r="H473" s="49" t="s">
        <v>1168</v>
      </c>
      <c r="I473" s="49" t="s">
        <v>1169</v>
      </c>
      <c r="J473" s="49">
        <v>37.090000000000003</v>
      </c>
    </row>
    <row r="474" spans="1:10" x14ac:dyDescent="0.35">
      <c r="A474" s="49" t="s">
        <v>15</v>
      </c>
      <c r="B474" s="49" t="s">
        <v>1100</v>
      </c>
      <c r="C474" s="49">
        <v>509</v>
      </c>
      <c r="D474" s="49">
        <v>0</v>
      </c>
      <c r="E474" s="49">
        <v>520480</v>
      </c>
      <c r="F474" s="49" t="s">
        <v>121</v>
      </c>
      <c r="G474" s="49" t="s">
        <v>15</v>
      </c>
      <c r="H474" s="49">
        <v>509</v>
      </c>
      <c r="I474" s="49">
        <v>0</v>
      </c>
      <c r="J474" s="49">
        <v>509</v>
      </c>
    </row>
    <row r="475" spans="1:10" x14ac:dyDescent="0.35">
      <c r="A475" s="49" t="s">
        <v>15</v>
      </c>
      <c r="B475" s="49" t="s">
        <v>1109</v>
      </c>
      <c r="C475" s="49" t="s">
        <v>1171</v>
      </c>
      <c r="D475" s="49" t="s">
        <v>265</v>
      </c>
      <c r="E475" s="49">
        <v>520443</v>
      </c>
      <c r="F475" s="49" t="s">
        <v>1172</v>
      </c>
      <c r="G475" s="49" t="s">
        <v>15</v>
      </c>
      <c r="H475" s="49" t="s">
        <v>1171</v>
      </c>
      <c r="I475" s="49" t="s">
        <v>265</v>
      </c>
      <c r="J475" s="49">
        <v>222.702</v>
      </c>
    </row>
    <row r="476" spans="1:10" x14ac:dyDescent="0.35">
      <c r="A476" s="49" t="s">
        <v>15</v>
      </c>
      <c r="B476" s="49" t="s">
        <v>1079</v>
      </c>
      <c r="C476" s="49" t="s">
        <v>1173</v>
      </c>
      <c r="D476" s="49" t="s">
        <v>1174</v>
      </c>
      <c r="E476" s="49">
        <v>520032</v>
      </c>
      <c r="F476" s="49" t="s">
        <v>1084</v>
      </c>
      <c r="G476" s="49" t="s">
        <v>15</v>
      </c>
      <c r="H476" s="49" t="s">
        <v>1173</v>
      </c>
      <c r="I476" s="49" t="s">
        <v>1174</v>
      </c>
      <c r="J476" s="49">
        <v>49.491999999999997</v>
      </c>
    </row>
    <row r="477" spans="1:10" x14ac:dyDescent="0.35">
      <c r="A477" s="49" t="s">
        <v>15</v>
      </c>
      <c r="B477" s="49" t="s">
        <v>1079</v>
      </c>
      <c r="C477" s="49" t="s">
        <v>1175</v>
      </c>
      <c r="D477" s="49" t="s">
        <v>1176</v>
      </c>
      <c r="E477" s="49">
        <v>520028</v>
      </c>
      <c r="F477" s="49" t="s">
        <v>1177</v>
      </c>
      <c r="G477" s="49" t="s">
        <v>15</v>
      </c>
      <c r="H477" s="49" t="s">
        <v>1175</v>
      </c>
      <c r="I477" s="49" t="s">
        <v>1176</v>
      </c>
      <c r="J477" s="49">
        <v>194.834</v>
      </c>
    </row>
    <row r="478" spans="1:10" x14ac:dyDescent="0.35">
      <c r="A478" s="49" t="s">
        <v>15</v>
      </c>
      <c r="B478" s="49" t="s">
        <v>1079</v>
      </c>
      <c r="C478" s="49" t="s">
        <v>434</v>
      </c>
      <c r="D478" s="49" t="s">
        <v>1093</v>
      </c>
      <c r="E478" s="49">
        <v>521663</v>
      </c>
      <c r="F478" s="49" t="s">
        <v>1084</v>
      </c>
      <c r="G478" s="49" t="s">
        <v>18</v>
      </c>
      <c r="H478" s="49">
        <v>0</v>
      </c>
      <c r="I478" s="49" t="s">
        <v>1178</v>
      </c>
      <c r="J478" s="49">
        <v>7.9620000000000006</v>
      </c>
    </row>
    <row r="479" spans="1:10" x14ac:dyDescent="0.35">
      <c r="A479" s="49" t="s">
        <v>15</v>
      </c>
      <c r="B479" s="49" t="s">
        <v>1074</v>
      </c>
      <c r="C479" s="49">
        <v>400</v>
      </c>
      <c r="D479" s="49">
        <v>82</v>
      </c>
      <c r="E479" s="49">
        <v>520108</v>
      </c>
      <c r="F479" s="49" t="s">
        <v>1088</v>
      </c>
      <c r="G479" s="49" t="s">
        <v>15</v>
      </c>
      <c r="H479" s="49">
        <v>400</v>
      </c>
      <c r="I479" s="49">
        <v>82</v>
      </c>
      <c r="J479" s="49">
        <v>416.4</v>
      </c>
    </row>
    <row r="480" spans="1:10" x14ac:dyDescent="0.35">
      <c r="A480" s="49" t="s">
        <v>15</v>
      </c>
      <c r="B480" s="49" t="s">
        <v>1079</v>
      </c>
      <c r="C480" s="49" t="s">
        <v>1129</v>
      </c>
      <c r="D480" s="49" t="s">
        <v>1130</v>
      </c>
      <c r="E480" s="49">
        <v>520997</v>
      </c>
      <c r="F480" s="49" t="s">
        <v>1131</v>
      </c>
      <c r="G480" s="49" t="s">
        <v>18</v>
      </c>
      <c r="H480" s="49" t="s">
        <v>1179</v>
      </c>
      <c r="I480" s="49" t="s">
        <v>1180</v>
      </c>
      <c r="J480" s="49">
        <v>98.882000000000005</v>
      </c>
    </row>
    <row r="481" spans="1:10" x14ac:dyDescent="0.35">
      <c r="A481" s="49" t="s">
        <v>15</v>
      </c>
      <c r="B481" s="49" t="s">
        <v>1109</v>
      </c>
      <c r="C481" s="49" t="s">
        <v>1140</v>
      </c>
      <c r="D481" s="49" t="s">
        <v>1141</v>
      </c>
      <c r="E481" s="49">
        <v>520706</v>
      </c>
      <c r="F481" s="49" t="s">
        <v>1142</v>
      </c>
      <c r="G481" s="49" t="s">
        <v>32</v>
      </c>
      <c r="H481" s="49" t="s">
        <v>1181</v>
      </c>
      <c r="I481" s="49" t="s">
        <v>1182</v>
      </c>
      <c r="J481" s="49">
        <v>51.253999999999998</v>
      </c>
    </row>
    <row r="482" spans="1:10" x14ac:dyDescent="0.35">
      <c r="A482" s="49" t="s">
        <v>15</v>
      </c>
      <c r="B482" s="49" t="s">
        <v>1100</v>
      </c>
      <c r="C482" s="49">
        <v>203</v>
      </c>
      <c r="D482" s="49" t="s">
        <v>1162</v>
      </c>
      <c r="E482" s="49">
        <v>520554</v>
      </c>
      <c r="F482" s="49" t="s">
        <v>1163</v>
      </c>
      <c r="G482" s="49" t="s">
        <v>15</v>
      </c>
      <c r="H482" s="49" t="s">
        <v>1183</v>
      </c>
      <c r="I482" s="49" t="s">
        <v>1184</v>
      </c>
      <c r="J482" s="49">
        <v>229.15</v>
      </c>
    </row>
    <row r="483" spans="1:10" x14ac:dyDescent="0.35">
      <c r="A483" s="49" t="s">
        <v>15</v>
      </c>
      <c r="B483" s="49" t="s">
        <v>1109</v>
      </c>
      <c r="C483" s="49" t="s">
        <v>1110</v>
      </c>
      <c r="D483" s="49" t="s">
        <v>1111</v>
      </c>
      <c r="E483" s="49">
        <v>521015</v>
      </c>
      <c r="F483" s="49" t="s">
        <v>1112</v>
      </c>
      <c r="G483" s="49" t="s">
        <v>35</v>
      </c>
      <c r="H483" s="49" t="s">
        <v>1185</v>
      </c>
      <c r="I483" s="49" t="s">
        <v>1186</v>
      </c>
      <c r="J483" s="49">
        <v>5.58</v>
      </c>
    </row>
    <row r="484" spans="1:10" x14ac:dyDescent="0.35">
      <c r="A484" s="49" t="s">
        <v>15</v>
      </c>
      <c r="B484" s="49" t="s">
        <v>1074</v>
      </c>
      <c r="C484" s="49" t="s">
        <v>1126</v>
      </c>
      <c r="D484" s="49" t="s">
        <v>1127</v>
      </c>
      <c r="E484" s="49">
        <v>521001</v>
      </c>
      <c r="F484" s="49" t="s">
        <v>1128</v>
      </c>
      <c r="G484" s="49" t="s">
        <v>35</v>
      </c>
      <c r="H484" s="49" t="s">
        <v>1187</v>
      </c>
      <c r="I484" s="49" t="s">
        <v>1127</v>
      </c>
      <c r="J484" s="49">
        <v>249.87199999999999</v>
      </c>
    </row>
    <row r="485" spans="1:10" x14ac:dyDescent="0.35">
      <c r="A485" s="49" t="s">
        <v>15</v>
      </c>
      <c r="B485" s="49" t="s">
        <v>1074</v>
      </c>
      <c r="C485" s="49" t="s">
        <v>1135</v>
      </c>
      <c r="D485" s="49" t="s">
        <v>1136</v>
      </c>
      <c r="E485" s="49">
        <v>520895</v>
      </c>
      <c r="F485" s="49" t="s">
        <v>1137</v>
      </c>
      <c r="G485" s="49" t="s">
        <v>35</v>
      </c>
      <c r="H485" s="49" t="s">
        <v>1188</v>
      </c>
      <c r="I485" s="49" t="s">
        <v>1189</v>
      </c>
      <c r="J485" s="49">
        <v>257.2</v>
      </c>
    </row>
    <row r="486" spans="1:10" x14ac:dyDescent="0.35">
      <c r="A486" s="49" t="s">
        <v>15</v>
      </c>
      <c r="B486" s="49" t="s">
        <v>1100</v>
      </c>
      <c r="C486" s="49">
        <v>203</v>
      </c>
      <c r="D486" s="49" t="s">
        <v>1162</v>
      </c>
      <c r="E486" s="49">
        <v>520554</v>
      </c>
      <c r="F486" s="49" t="s">
        <v>1163</v>
      </c>
      <c r="G486" s="49" t="s">
        <v>37</v>
      </c>
      <c r="H486" s="49" t="s">
        <v>1196</v>
      </c>
      <c r="I486" s="49" t="s">
        <v>1197</v>
      </c>
      <c r="J486" s="49">
        <v>60.754000000000005</v>
      </c>
    </row>
    <row r="487" spans="1:10" x14ac:dyDescent="0.35">
      <c r="A487" s="49" t="s">
        <v>15</v>
      </c>
      <c r="B487" s="49" t="s">
        <v>1079</v>
      </c>
      <c r="C487" s="49" t="s">
        <v>1129</v>
      </c>
      <c r="D487" s="49" t="s">
        <v>1130</v>
      </c>
      <c r="E487" s="49">
        <v>520997</v>
      </c>
      <c r="F487" s="49" t="s">
        <v>1131</v>
      </c>
      <c r="G487" s="49" t="s">
        <v>41</v>
      </c>
      <c r="H487" s="49">
        <v>0</v>
      </c>
      <c r="I487" s="49" t="s">
        <v>1198</v>
      </c>
      <c r="J487" s="49">
        <v>5.7640000000000002</v>
      </c>
    </row>
    <row r="488" spans="1:10" x14ac:dyDescent="0.35">
      <c r="A488" s="49" t="s">
        <v>15</v>
      </c>
      <c r="B488" s="49" t="s">
        <v>1074</v>
      </c>
      <c r="C488" s="49" t="s">
        <v>1115</v>
      </c>
      <c r="D488" s="49" t="s">
        <v>1116</v>
      </c>
      <c r="E488" s="49">
        <v>521201</v>
      </c>
      <c r="F488" s="49" t="s">
        <v>1096</v>
      </c>
      <c r="G488" s="49" t="s">
        <v>18</v>
      </c>
      <c r="H488" s="49" t="s">
        <v>1546</v>
      </c>
      <c r="I488" s="49" t="s">
        <v>1547</v>
      </c>
      <c r="J488" s="49">
        <v>34.736000000000004</v>
      </c>
    </row>
    <row r="489" spans="1:10" x14ac:dyDescent="0.35">
      <c r="A489" s="49" t="s">
        <v>16</v>
      </c>
      <c r="B489" s="49" t="s">
        <v>1190</v>
      </c>
      <c r="C489" s="49">
        <v>235</v>
      </c>
      <c r="D489" s="49">
        <v>0</v>
      </c>
      <c r="E489" s="49">
        <v>521759</v>
      </c>
      <c r="F489" s="49" t="s">
        <v>1191</v>
      </c>
      <c r="G489" s="49" t="s">
        <v>16</v>
      </c>
      <c r="H489" s="49">
        <v>235</v>
      </c>
      <c r="I489" s="49">
        <v>0</v>
      </c>
      <c r="J489" s="49">
        <v>235</v>
      </c>
    </row>
    <row r="490" spans="1:10" x14ac:dyDescent="0.35">
      <c r="A490" s="49" t="s">
        <v>16</v>
      </c>
      <c r="B490" s="49" t="s">
        <v>1192</v>
      </c>
      <c r="C490" s="49" t="s">
        <v>1193</v>
      </c>
      <c r="D490" s="49" t="s">
        <v>1194</v>
      </c>
      <c r="E490" s="49">
        <v>521607</v>
      </c>
      <c r="F490" s="49" t="s">
        <v>1195</v>
      </c>
      <c r="G490" s="49" t="s">
        <v>16</v>
      </c>
      <c r="H490" s="49" t="s">
        <v>1193</v>
      </c>
      <c r="I490" s="49" t="s">
        <v>1194</v>
      </c>
      <c r="J490" s="49">
        <v>26.731999999999999</v>
      </c>
    </row>
    <row r="491" spans="1:10" x14ac:dyDescent="0.35">
      <c r="A491" s="49" t="s">
        <v>16</v>
      </c>
      <c r="B491" s="49" t="s">
        <v>1199</v>
      </c>
      <c r="C491" s="49" t="s">
        <v>1200</v>
      </c>
      <c r="D491" s="49" t="s">
        <v>1201</v>
      </c>
      <c r="E491" s="49">
        <v>521920</v>
      </c>
      <c r="F491" s="49" t="s">
        <v>1202</v>
      </c>
      <c r="G491" s="49" t="s">
        <v>16</v>
      </c>
      <c r="H491" s="49" t="s">
        <v>1200</v>
      </c>
      <c r="I491" s="49" t="s">
        <v>1201</v>
      </c>
      <c r="J491" s="49">
        <v>40.416000000000004</v>
      </c>
    </row>
    <row r="492" spans="1:10" x14ac:dyDescent="0.35">
      <c r="A492" s="49" t="s">
        <v>16</v>
      </c>
      <c r="B492" s="49" t="s">
        <v>1203</v>
      </c>
      <c r="C492" s="49" t="s">
        <v>1204</v>
      </c>
      <c r="D492" s="49">
        <v>0</v>
      </c>
      <c r="E492" s="49">
        <v>521863</v>
      </c>
      <c r="F492" s="49" t="s">
        <v>1205</v>
      </c>
      <c r="G492" s="49" t="s">
        <v>16</v>
      </c>
      <c r="H492" s="49" t="s">
        <v>1204</v>
      </c>
      <c r="I492" s="49">
        <v>0</v>
      </c>
      <c r="J492" s="49">
        <v>19.829999999999998</v>
      </c>
    </row>
    <row r="493" spans="1:10" x14ac:dyDescent="0.35">
      <c r="A493" s="49" t="s">
        <v>16</v>
      </c>
      <c r="B493" s="49" t="s">
        <v>1206</v>
      </c>
      <c r="C493" s="49" t="s">
        <v>1207</v>
      </c>
      <c r="D493" s="49" t="s">
        <v>1208</v>
      </c>
      <c r="E493" s="49">
        <v>521779</v>
      </c>
      <c r="F493" s="49" t="s">
        <v>1209</v>
      </c>
      <c r="G493" s="49" t="s">
        <v>16</v>
      </c>
      <c r="H493" s="49" t="s">
        <v>1207</v>
      </c>
      <c r="I493" s="49" t="s">
        <v>1208</v>
      </c>
      <c r="J493" s="49">
        <v>878.12799999999993</v>
      </c>
    </row>
    <row r="494" spans="1:10" x14ac:dyDescent="0.35">
      <c r="A494" s="49" t="s">
        <v>16</v>
      </c>
      <c r="B494" s="49" t="s">
        <v>1206</v>
      </c>
      <c r="C494" s="49" t="s">
        <v>1210</v>
      </c>
      <c r="D494" s="49" t="s">
        <v>1211</v>
      </c>
      <c r="E494" s="49">
        <v>521388</v>
      </c>
      <c r="F494" s="49" t="s">
        <v>1212</v>
      </c>
      <c r="G494" s="49" t="s">
        <v>16</v>
      </c>
      <c r="H494" s="49" t="s">
        <v>1210</v>
      </c>
      <c r="I494" s="49" t="s">
        <v>1211</v>
      </c>
      <c r="J494" s="49">
        <v>74.593999999999994</v>
      </c>
    </row>
    <row r="495" spans="1:10" x14ac:dyDescent="0.35">
      <c r="A495" s="49" t="s">
        <v>16</v>
      </c>
      <c r="B495" s="49" t="s">
        <v>1213</v>
      </c>
      <c r="C495" s="49" t="s">
        <v>1214</v>
      </c>
      <c r="D495" s="49" t="s">
        <v>1215</v>
      </c>
      <c r="E495" s="49">
        <v>521545</v>
      </c>
      <c r="F495" s="49" t="s">
        <v>1216</v>
      </c>
      <c r="G495" s="49" t="s">
        <v>16</v>
      </c>
      <c r="H495" s="49" t="s">
        <v>1217</v>
      </c>
      <c r="I495" s="49" t="s">
        <v>1218</v>
      </c>
      <c r="J495" s="49">
        <v>123.328</v>
      </c>
    </row>
    <row r="496" spans="1:10" x14ac:dyDescent="0.35">
      <c r="A496" s="49" t="s">
        <v>16</v>
      </c>
      <c r="B496" s="49" t="s">
        <v>1199</v>
      </c>
      <c r="C496" s="49" t="s">
        <v>1219</v>
      </c>
      <c r="D496" s="49" t="s">
        <v>1220</v>
      </c>
      <c r="E496" s="49">
        <v>521275</v>
      </c>
      <c r="F496" s="49" t="s">
        <v>1221</v>
      </c>
      <c r="G496" s="49" t="s">
        <v>16</v>
      </c>
      <c r="H496" s="49" t="s">
        <v>1219</v>
      </c>
      <c r="I496" s="49" t="s">
        <v>1220</v>
      </c>
      <c r="J496" s="49">
        <v>42.218000000000004</v>
      </c>
    </row>
    <row r="497" spans="1:10" x14ac:dyDescent="0.35">
      <c r="A497" s="49" t="s">
        <v>16</v>
      </c>
      <c r="B497" s="49" t="s">
        <v>1206</v>
      </c>
      <c r="C497" s="49" t="s">
        <v>1222</v>
      </c>
      <c r="D497" s="49" t="s">
        <v>1223</v>
      </c>
      <c r="E497" s="49">
        <v>521510</v>
      </c>
      <c r="F497" s="49" t="s">
        <v>1224</v>
      </c>
      <c r="G497" s="49" t="s">
        <v>16</v>
      </c>
      <c r="H497" s="49" t="s">
        <v>1222</v>
      </c>
      <c r="I497" s="49" t="s">
        <v>1223</v>
      </c>
      <c r="J497" s="49">
        <v>17.335999999999999</v>
      </c>
    </row>
    <row r="498" spans="1:10" x14ac:dyDescent="0.35">
      <c r="A498" s="49" t="s">
        <v>16</v>
      </c>
      <c r="B498" s="49" t="s">
        <v>1206</v>
      </c>
      <c r="C498" s="49">
        <v>0</v>
      </c>
      <c r="D498" s="49" t="s">
        <v>1225</v>
      </c>
      <c r="E498" s="49">
        <v>521456</v>
      </c>
      <c r="F498" s="49" t="s">
        <v>1226</v>
      </c>
      <c r="G498" s="49" t="s">
        <v>16</v>
      </c>
      <c r="H498" s="49">
        <v>0</v>
      </c>
      <c r="I498" s="49" t="s">
        <v>1225</v>
      </c>
      <c r="J498" s="49">
        <v>16.027999999999999</v>
      </c>
    </row>
    <row r="499" spans="1:10" x14ac:dyDescent="0.35">
      <c r="A499" s="49" t="s">
        <v>16</v>
      </c>
      <c r="B499" s="49" t="s">
        <v>1190</v>
      </c>
      <c r="C499" s="49" t="s">
        <v>1227</v>
      </c>
      <c r="D499" s="49" t="s">
        <v>1228</v>
      </c>
      <c r="E499" s="49">
        <v>521405</v>
      </c>
      <c r="F499" s="49" t="s">
        <v>1229</v>
      </c>
      <c r="G499" s="49" t="s">
        <v>16</v>
      </c>
      <c r="H499" s="49" t="s">
        <v>1230</v>
      </c>
      <c r="I499" s="49" t="s">
        <v>1231</v>
      </c>
      <c r="J499" s="49">
        <v>179.06399999999999</v>
      </c>
    </row>
    <row r="500" spans="1:10" x14ac:dyDescent="0.35">
      <c r="A500" s="49" t="s">
        <v>16</v>
      </c>
      <c r="B500" s="49" t="s">
        <v>1203</v>
      </c>
      <c r="C500" s="49" t="s">
        <v>1232</v>
      </c>
      <c r="D500" s="49">
        <v>182</v>
      </c>
      <c r="E500" s="49">
        <v>520907</v>
      </c>
      <c r="F500" s="49" t="s">
        <v>1233</v>
      </c>
      <c r="G500" s="49" t="s">
        <v>16</v>
      </c>
      <c r="H500" s="49" t="s">
        <v>1232</v>
      </c>
      <c r="I500" s="49">
        <v>182</v>
      </c>
      <c r="J500" s="49">
        <v>39.61</v>
      </c>
    </row>
    <row r="501" spans="1:10" x14ac:dyDescent="0.35">
      <c r="A501" s="49" t="s">
        <v>16</v>
      </c>
      <c r="B501" s="49" t="s">
        <v>1234</v>
      </c>
      <c r="C501" s="49" t="s">
        <v>1235</v>
      </c>
      <c r="D501" s="49" t="s">
        <v>1236</v>
      </c>
      <c r="E501" s="49">
        <v>520761</v>
      </c>
      <c r="F501" s="49" t="s">
        <v>1237</v>
      </c>
      <c r="G501" s="49" t="s">
        <v>16</v>
      </c>
      <c r="H501" s="49" t="s">
        <v>1235</v>
      </c>
      <c r="I501" s="49" t="s">
        <v>1238</v>
      </c>
      <c r="J501" s="49">
        <v>74.433999999999997</v>
      </c>
    </row>
    <row r="502" spans="1:10" x14ac:dyDescent="0.35">
      <c r="A502" s="49" t="s">
        <v>16</v>
      </c>
      <c r="B502" s="49" t="s">
        <v>1239</v>
      </c>
      <c r="C502" s="49" t="s">
        <v>1240</v>
      </c>
      <c r="D502" s="49" t="s">
        <v>1241</v>
      </c>
      <c r="E502" s="49">
        <v>520602</v>
      </c>
      <c r="F502" s="49" t="s">
        <v>1242</v>
      </c>
      <c r="G502" s="49" t="s">
        <v>16</v>
      </c>
      <c r="H502" s="49" t="s">
        <v>1240</v>
      </c>
      <c r="I502" s="49" t="s">
        <v>1241</v>
      </c>
      <c r="J502" s="49">
        <v>87.367999999999995</v>
      </c>
    </row>
    <row r="503" spans="1:10" x14ac:dyDescent="0.35">
      <c r="A503" s="49" t="s">
        <v>16</v>
      </c>
      <c r="B503" s="49" t="s">
        <v>1213</v>
      </c>
      <c r="C503" s="49" t="s">
        <v>1243</v>
      </c>
      <c r="D503" s="49" t="s">
        <v>1244</v>
      </c>
      <c r="E503" s="49">
        <v>521323</v>
      </c>
      <c r="F503" s="49" t="s">
        <v>1216</v>
      </c>
      <c r="G503" s="49" t="s">
        <v>16</v>
      </c>
      <c r="H503" s="49" t="s">
        <v>1243</v>
      </c>
      <c r="I503" s="49" t="s">
        <v>1244</v>
      </c>
      <c r="J503" s="49">
        <v>125.232</v>
      </c>
    </row>
    <row r="504" spans="1:10" x14ac:dyDescent="0.35">
      <c r="A504" s="49" t="s">
        <v>16</v>
      </c>
      <c r="B504" s="49" t="s">
        <v>1213</v>
      </c>
      <c r="C504" s="49" t="s">
        <v>1245</v>
      </c>
      <c r="D504" s="49" t="s">
        <v>1246</v>
      </c>
      <c r="E504" s="49">
        <v>521256</v>
      </c>
      <c r="F504" s="49" t="s">
        <v>1247</v>
      </c>
      <c r="G504" s="49" t="s">
        <v>16</v>
      </c>
      <c r="H504" s="49" t="s">
        <v>1245</v>
      </c>
      <c r="I504" s="49" t="s">
        <v>1246</v>
      </c>
      <c r="J504" s="49">
        <v>28.951999999999998</v>
      </c>
    </row>
    <row r="505" spans="1:10" x14ac:dyDescent="0.35">
      <c r="A505" s="49" t="s">
        <v>16</v>
      </c>
      <c r="B505" s="49" t="s">
        <v>1203</v>
      </c>
      <c r="C505" s="49" t="s">
        <v>1248</v>
      </c>
      <c r="D505" s="49" t="s">
        <v>1249</v>
      </c>
      <c r="E505" s="49">
        <v>520957</v>
      </c>
      <c r="F505" s="49" t="s">
        <v>1250</v>
      </c>
      <c r="G505" s="49" t="s">
        <v>16</v>
      </c>
      <c r="H505" s="49" t="s">
        <v>1248</v>
      </c>
      <c r="I505" s="49" t="s">
        <v>1249</v>
      </c>
      <c r="J505" s="49">
        <v>231.84800000000001</v>
      </c>
    </row>
    <row r="506" spans="1:10" x14ac:dyDescent="0.35">
      <c r="A506" s="49" t="s">
        <v>16</v>
      </c>
      <c r="B506" s="49" t="s">
        <v>1190</v>
      </c>
      <c r="C506" s="49" t="s">
        <v>1251</v>
      </c>
      <c r="D506" s="49" t="s">
        <v>1252</v>
      </c>
      <c r="E506" s="49">
        <v>520601</v>
      </c>
      <c r="F506" s="49" t="s">
        <v>1253</v>
      </c>
      <c r="G506" s="49" t="s">
        <v>16</v>
      </c>
      <c r="H506" s="49" t="s">
        <v>1251</v>
      </c>
      <c r="I506" s="49" t="s">
        <v>1252</v>
      </c>
      <c r="J506" s="49">
        <v>205.37</v>
      </c>
    </row>
    <row r="507" spans="1:10" x14ac:dyDescent="0.35">
      <c r="A507" s="49" t="s">
        <v>16</v>
      </c>
      <c r="B507" s="49" t="s">
        <v>1192</v>
      </c>
      <c r="C507" s="49" t="s">
        <v>1254</v>
      </c>
      <c r="D507" s="49" t="s">
        <v>1255</v>
      </c>
      <c r="E507" s="49">
        <v>520452</v>
      </c>
      <c r="F507" s="49" t="s">
        <v>1256</v>
      </c>
      <c r="G507" s="49" t="s">
        <v>16</v>
      </c>
      <c r="H507" s="49" t="s">
        <v>1254</v>
      </c>
      <c r="I507" s="49" t="s">
        <v>1257</v>
      </c>
      <c r="J507" s="49">
        <v>21.39</v>
      </c>
    </row>
    <row r="508" spans="1:10" x14ac:dyDescent="0.35">
      <c r="A508" s="49" t="s">
        <v>16</v>
      </c>
      <c r="B508" s="49" t="s">
        <v>1213</v>
      </c>
      <c r="C508" s="49" t="s">
        <v>1258</v>
      </c>
      <c r="D508" s="49">
        <v>0</v>
      </c>
      <c r="E508" s="49">
        <v>520432</v>
      </c>
      <c r="F508" s="49" t="s">
        <v>1259</v>
      </c>
      <c r="G508" s="49" t="s">
        <v>16</v>
      </c>
      <c r="H508" s="49" t="s">
        <v>1258</v>
      </c>
      <c r="I508" s="49">
        <v>0</v>
      </c>
      <c r="J508" s="49">
        <v>14.77</v>
      </c>
    </row>
    <row r="509" spans="1:10" x14ac:dyDescent="0.35">
      <c r="A509" s="49" t="s">
        <v>16</v>
      </c>
      <c r="B509" s="49" t="s">
        <v>1199</v>
      </c>
      <c r="C509" s="49" t="s">
        <v>1260</v>
      </c>
      <c r="D509" s="49" t="s">
        <v>1261</v>
      </c>
      <c r="E509" s="49">
        <v>520424</v>
      </c>
      <c r="F509" s="49" t="s">
        <v>1202</v>
      </c>
      <c r="G509" s="49" t="s">
        <v>16</v>
      </c>
      <c r="H509" s="49" t="s">
        <v>1262</v>
      </c>
      <c r="I509" s="49" t="s">
        <v>1263</v>
      </c>
      <c r="J509" s="49">
        <v>81.157999999999987</v>
      </c>
    </row>
    <row r="510" spans="1:10" x14ac:dyDescent="0.35">
      <c r="A510" s="49" t="s">
        <v>16</v>
      </c>
      <c r="B510" s="49" t="s">
        <v>1199</v>
      </c>
      <c r="C510" s="49" t="s">
        <v>1264</v>
      </c>
      <c r="D510" s="49">
        <v>0</v>
      </c>
      <c r="E510" s="49">
        <v>520411</v>
      </c>
      <c r="F510" s="49" t="s">
        <v>1265</v>
      </c>
      <c r="G510" s="49" t="s">
        <v>16</v>
      </c>
      <c r="H510" s="49" t="s">
        <v>1264</v>
      </c>
      <c r="I510" s="49">
        <v>0</v>
      </c>
      <c r="J510" s="49">
        <v>29.89</v>
      </c>
    </row>
    <row r="511" spans="1:10" x14ac:dyDescent="0.35">
      <c r="A511" s="49" t="s">
        <v>16</v>
      </c>
      <c r="B511" s="49" t="s">
        <v>1190</v>
      </c>
      <c r="C511" s="49" t="s">
        <v>1266</v>
      </c>
      <c r="D511" s="49">
        <v>0</v>
      </c>
      <c r="E511" s="49">
        <v>520406</v>
      </c>
      <c r="F511" s="49" t="s">
        <v>1209</v>
      </c>
      <c r="G511" s="49" t="s">
        <v>16</v>
      </c>
      <c r="H511" s="49" t="s">
        <v>1266</v>
      </c>
      <c r="I511" s="49">
        <v>0</v>
      </c>
      <c r="J511" s="49">
        <v>297.32</v>
      </c>
    </row>
    <row r="512" spans="1:10" x14ac:dyDescent="0.35">
      <c r="A512" s="49" t="s">
        <v>16</v>
      </c>
      <c r="B512" s="49" t="s">
        <v>1267</v>
      </c>
      <c r="C512" s="49" t="s">
        <v>1268</v>
      </c>
      <c r="D512" s="49" t="s">
        <v>1269</v>
      </c>
      <c r="E512" s="49">
        <v>520402</v>
      </c>
      <c r="F512" s="49" t="s">
        <v>1270</v>
      </c>
      <c r="G512" s="49" t="s">
        <v>16</v>
      </c>
      <c r="H512" s="49" t="s">
        <v>1268</v>
      </c>
      <c r="I512" s="49" t="s">
        <v>1269</v>
      </c>
      <c r="J512" s="49">
        <v>206.70600000000002</v>
      </c>
    </row>
    <row r="513" spans="1:10" x14ac:dyDescent="0.35">
      <c r="A513" s="49" t="s">
        <v>16</v>
      </c>
      <c r="B513" s="49" t="s">
        <v>1206</v>
      </c>
      <c r="C513" s="49" t="s">
        <v>1271</v>
      </c>
      <c r="D513" s="49" t="s">
        <v>1272</v>
      </c>
      <c r="E513" s="49">
        <v>520400</v>
      </c>
      <c r="F513" s="49" t="s">
        <v>1224</v>
      </c>
      <c r="G513" s="49" t="s">
        <v>16</v>
      </c>
      <c r="H513" s="49" t="s">
        <v>1271</v>
      </c>
      <c r="I513" s="49" t="s">
        <v>1272</v>
      </c>
      <c r="J513" s="49">
        <v>66.206000000000003</v>
      </c>
    </row>
    <row r="514" spans="1:10" x14ac:dyDescent="0.35">
      <c r="A514" s="49" t="s">
        <v>16</v>
      </c>
      <c r="B514" s="49" t="s">
        <v>1190</v>
      </c>
      <c r="C514" s="49" t="s">
        <v>1273</v>
      </c>
      <c r="D514" s="49">
        <v>0</v>
      </c>
      <c r="E514" s="49">
        <v>520394</v>
      </c>
      <c r="F514" s="49" t="s">
        <v>1209</v>
      </c>
      <c r="G514" s="49" t="s">
        <v>16</v>
      </c>
      <c r="H514" s="49" t="s">
        <v>1273</v>
      </c>
      <c r="I514" s="49">
        <v>0</v>
      </c>
      <c r="J514" s="49">
        <v>185.24</v>
      </c>
    </row>
    <row r="515" spans="1:10" x14ac:dyDescent="0.35">
      <c r="A515" s="49" t="s">
        <v>16</v>
      </c>
      <c r="B515" s="49">
        <v>19</v>
      </c>
      <c r="C515" s="49" t="s">
        <v>1274</v>
      </c>
      <c r="D515" s="49" t="s">
        <v>1275</v>
      </c>
      <c r="E515" s="49">
        <v>520377</v>
      </c>
      <c r="F515" s="49" t="s">
        <v>1276</v>
      </c>
      <c r="G515" s="49" t="s">
        <v>16</v>
      </c>
      <c r="H515" s="49" t="s">
        <v>1277</v>
      </c>
      <c r="I515" s="49" t="s">
        <v>1278</v>
      </c>
      <c r="J515" s="49">
        <v>130.29599999999999</v>
      </c>
    </row>
    <row r="516" spans="1:10" x14ac:dyDescent="0.35">
      <c r="A516" s="49" t="s">
        <v>16</v>
      </c>
      <c r="B516" s="49" t="s">
        <v>1239</v>
      </c>
      <c r="C516" s="49" t="s">
        <v>1279</v>
      </c>
      <c r="D516" s="49" t="s">
        <v>1280</v>
      </c>
      <c r="E516" s="49">
        <v>520387</v>
      </c>
      <c r="F516" s="49" t="s">
        <v>1191</v>
      </c>
      <c r="G516" s="49" t="s">
        <v>16</v>
      </c>
      <c r="H516" s="49" t="s">
        <v>1279</v>
      </c>
      <c r="I516" s="49" t="s">
        <v>1280</v>
      </c>
      <c r="J516" s="49">
        <v>271.65800000000002</v>
      </c>
    </row>
    <row r="517" spans="1:10" x14ac:dyDescent="0.35">
      <c r="A517" s="49" t="s">
        <v>16</v>
      </c>
      <c r="B517" s="49" t="s">
        <v>1199</v>
      </c>
      <c r="C517" s="49" t="s">
        <v>1281</v>
      </c>
      <c r="D517" s="49" t="s">
        <v>1282</v>
      </c>
      <c r="E517" s="49">
        <v>520378</v>
      </c>
      <c r="F517" s="49" t="s">
        <v>1212</v>
      </c>
      <c r="G517" s="49" t="s">
        <v>16</v>
      </c>
      <c r="H517" s="49" t="s">
        <v>1281</v>
      </c>
      <c r="I517" s="49" t="s">
        <v>1282</v>
      </c>
      <c r="J517" s="49">
        <v>321.904</v>
      </c>
    </row>
    <row r="518" spans="1:10" x14ac:dyDescent="0.35">
      <c r="A518" s="49" t="s">
        <v>16</v>
      </c>
      <c r="B518" s="49" t="s">
        <v>1190</v>
      </c>
      <c r="C518" s="49" t="s">
        <v>1283</v>
      </c>
      <c r="D518" s="49" t="s">
        <v>1284</v>
      </c>
      <c r="E518" s="49">
        <v>520361</v>
      </c>
      <c r="F518" s="49" t="s">
        <v>1285</v>
      </c>
      <c r="G518" s="49" t="s">
        <v>16</v>
      </c>
      <c r="H518" s="49" t="s">
        <v>1286</v>
      </c>
      <c r="I518" s="49" t="s">
        <v>1287</v>
      </c>
      <c r="J518" s="49">
        <v>268.19200000000001</v>
      </c>
    </row>
    <row r="519" spans="1:10" x14ac:dyDescent="0.35">
      <c r="A519" s="49" t="s">
        <v>16</v>
      </c>
      <c r="B519" s="49" t="s">
        <v>1199</v>
      </c>
      <c r="C519" s="49" t="s">
        <v>1288</v>
      </c>
      <c r="D519" s="49">
        <v>0</v>
      </c>
      <c r="E519" s="49">
        <v>520357</v>
      </c>
      <c r="F519" s="49" t="s">
        <v>1221</v>
      </c>
      <c r="G519" s="49" t="s">
        <v>16</v>
      </c>
      <c r="H519" s="49" t="s">
        <v>1288</v>
      </c>
      <c r="I519" s="49">
        <v>0</v>
      </c>
      <c r="J519" s="49">
        <v>47.68</v>
      </c>
    </row>
    <row r="520" spans="1:10" x14ac:dyDescent="0.35">
      <c r="A520" s="49" t="s">
        <v>16</v>
      </c>
      <c r="B520" s="49" t="s">
        <v>1203</v>
      </c>
      <c r="C520" s="49" t="s">
        <v>1289</v>
      </c>
      <c r="D520" s="49" t="s">
        <v>1290</v>
      </c>
      <c r="E520" s="49">
        <v>520336</v>
      </c>
      <c r="F520" s="49" t="s">
        <v>1291</v>
      </c>
      <c r="G520" s="49" t="s">
        <v>16</v>
      </c>
      <c r="H520" s="49" t="s">
        <v>1289</v>
      </c>
      <c r="I520" s="49" t="s">
        <v>1290</v>
      </c>
      <c r="J520" s="49">
        <v>380.52800000000002</v>
      </c>
    </row>
    <row r="521" spans="1:10" x14ac:dyDescent="0.35">
      <c r="A521" s="49" t="s">
        <v>16</v>
      </c>
      <c r="B521" s="49" t="s">
        <v>1203</v>
      </c>
      <c r="C521" s="49" t="s">
        <v>1292</v>
      </c>
      <c r="D521" s="49" t="s">
        <v>1293</v>
      </c>
      <c r="E521" s="49">
        <v>520332</v>
      </c>
      <c r="F521" s="49" t="s">
        <v>1294</v>
      </c>
      <c r="G521" s="49" t="s">
        <v>16</v>
      </c>
      <c r="H521" s="49" t="s">
        <v>1292</v>
      </c>
      <c r="I521" s="49" t="s">
        <v>1293</v>
      </c>
      <c r="J521" s="49">
        <v>1986.854</v>
      </c>
    </row>
    <row r="522" spans="1:10" x14ac:dyDescent="0.35">
      <c r="A522" s="49" t="s">
        <v>16</v>
      </c>
      <c r="B522" s="49" t="s">
        <v>1295</v>
      </c>
      <c r="C522" s="49" t="s">
        <v>1296</v>
      </c>
      <c r="D522" s="49" t="s">
        <v>1297</v>
      </c>
      <c r="E522" s="49">
        <v>520330</v>
      </c>
      <c r="F522" s="49" t="s">
        <v>1298</v>
      </c>
      <c r="G522" s="49" t="s">
        <v>16</v>
      </c>
      <c r="H522" s="49" t="s">
        <v>1296</v>
      </c>
      <c r="I522" s="49" t="s">
        <v>1297</v>
      </c>
      <c r="J522" s="49">
        <v>129.042</v>
      </c>
    </row>
    <row r="523" spans="1:10" x14ac:dyDescent="0.35">
      <c r="A523" s="49" t="s">
        <v>16</v>
      </c>
      <c r="B523" s="49" t="s">
        <v>1213</v>
      </c>
      <c r="C523" s="49" t="s">
        <v>1299</v>
      </c>
      <c r="D523" s="49" t="s">
        <v>1300</v>
      </c>
      <c r="E523" s="49">
        <v>520326</v>
      </c>
      <c r="F523" s="49" t="s">
        <v>1301</v>
      </c>
      <c r="G523" s="49" t="s">
        <v>16</v>
      </c>
      <c r="H523" s="49" t="s">
        <v>1299</v>
      </c>
      <c r="I523" s="49" t="s">
        <v>1302</v>
      </c>
      <c r="J523" s="49">
        <v>51.914000000000001</v>
      </c>
    </row>
    <row r="524" spans="1:10" x14ac:dyDescent="0.35">
      <c r="A524" s="49" t="s">
        <v>16</v>
      </c>
      <c r="B524" s="49" t="s">
        <v>1234</v>
      </c>
      <c r="C524" s="49" t="s">
        <v>1303</v>
      </c>
      <c r="D524" s="49" t="s">
        <v>1304</v>
      </c>
      <c r="E524" s="49">
        <v>520282</v>
      </c>
      <c r="F524" s="49" t="s">
        <v>1305</v>
      </c>
      <c r="G524" s="49" t="s">
        <v>16</v>
      </c>
      <c r="H524" s="49" t="s">
        <v>1303</v>
      </c>
      <c r="I524" s="49" t="s">
        <v>1304</v>
      </c>
      <c r="J524" s="49">
        <v>219.84799999999998</v>
      </c>
    </row>
    <row r="525" spans="1:10" x14ac:dyDescent="0.35">
      <c r="A525" s="49" t="s">
        <v>16</v>
      </c>
      <c r="B525" s="49" t="s">
        <v>1190</v>
      </c>
      <c r="C525" s="49">
        <v>171</v>
      </c>
      <c r="D525" s="49" t="s">
        <v>1306</v>
      </c>
      <c r="E525" s="49">
        <v>520281</v>
      </c>
      <c r="F525" s="49" t="s">
        <v>1307</v>
      </c>
      <c r="G525" s="49" t="s">
        <v>16</v>
      </c>
      <c r="H525" s="49">
        <v>112</v>
      </c>
      <c r="I525" s="49" t="s">
        <v>1308</v>
      </c>
      <c r="J525" s="49">
        <v>229.97200000000001</v>
      </c>
    </row>
    <row r="526" spans="1:10" x14ac:dyDescent="0.35">
      <c r="A526" s="49" t="s">
        <v>16</v>
      </c>
      <c r="B526" s="49" t="s">
        <v>1234</v>
      </c>
      <c r="C526" s="49" t="s">
        <v>1309</v>
      </c>
      <c r="D526" s="49" t="s">
        <v>1310</v>
      </c>
      <c r="E526" s="49">
        <v>520265</v>
      </c>
      <c r="F526" s="49" t="s">
        <v>1202</v>
      </c>
      <c r="G526" s="49" t="s">
        <v>16</v>
      </c>
      <c r="H526" s="49" t="s">
        <v>1309</v>
      </c>
      <c r="I526" s="49" t="s">
        <v>1310</v>
      </c>
      <c r="J526" s="49">
        <v>126.48599999999999</v>
      </c>
    </row>
    <row r="527" spans="1:10" x14ac:dyDescent="0.35">
      <c r="A527" s="49" t="s">
        <v>16</v>
      </c>
      <c r="B527" s="49" t="s">
        <v>1190</v>
      </c>
      <c r="C527" s="49" t="s">
        <v>1311</v>
      </c>
      <c r="D527" s="49" t="s">
        <v>1312</v>
      </c>
      <c r="E527" s="49">
        <v>520243</v>
      </c>
      <c r="F527" s="49" t="s">
        <v>1313</v>
      </c>
      <c r="G527" s="49" t="s">
        <v>16</v>
      </c>
      <c r="H527" s="49" t="s">
        <v>1311</v>
      </c>
      <c r="I527" s="49" t="s">
        <v>1312</v>
      </c>
      <c r="J527" s="49">
        <v>40.454000000000001</v>
      </c>
    </row>
    <row r="528" spans="1:10" x14ac:dyDescent="0.35">
      <c r="A528" s="49" t="s">
        <v>16</v>
      </c>
      <c r="B528" s="49" t="s">
        <v>1213</v>
      </c>
      <c r="C528" s="49">
        <v>831</v>
      </c>
      <c r="D528" s="49">
        <v>0</v>
      </c>
      <c r="E528" s="49">
        <v>520236</v>
      </c>
      <c r="F528" s="49" t="s">
        <v>121</v>
      </c>
      <c r="G528" s="49" t="s">
        <v>16</v>
      </c>
      <c r="H528" s="49">
        <v>831</v>
      </c>
      <c r="I528" s="49">
        <v>0</v>
      </c>
      <c r="J528" s="49">
        <v>831</v>
      </c>
    </row>
    <row r="529" spans="1:10" x14ac:dyDescent="0.35">
      <c r="A529" s="49" t="s">
        <v>16</v>
      </c>
      <c r="B529" s="49" t="s">
        <v>1190</v>
      </c>
      <c r="C529" s="49" t="s">
        <v>1314</v>
      </c>
      <c r="D529" s="49" t="s">
        <v>1315</v>
      </c>
      <c r="E529" s="49">
        <v>520222</v>
      </c>
      <c r="F529" s="49" t="s">
        <v>1313</v>
      </c>
      <c r="G529" s="49" t="s">
        <v>16</v>
      </c>
      <c r="H529" s="49" t="s">
        <v>1314</v>
      </c>
      <c r="I529" s="49" t="s">
        <v>1315</v>
      </c>
      <c r="J529" s="49">
        <v>163.00200000000001</v>
      </c>
    </row>
    <row r="530" spans="1:10" x14ac:dyDescent="0.35">
      <c r="A530" s="49" t="s">
        <v>16</v>
      </c>
      <c r="B530" s="49" t="s">
        <v>1213</v>
      </c>
      <c r="C530" s="49" t="s">
        <v>1316</v>
      </c>
      <c r="D530" s="49" t="s">
        <v>1317</v>
      </c>
      <c r="E530" s="49">
        <v>520101</v>
      </c>
      <c r="F530" s="49" t="s">
        <v>1318</v>
      </c>
      <c r="G530" s="49" t="s">
        <v>16</v>
      </c>
      <c r="H530" s="49" t="s">
        <v>1316</v>
      </c>
      <c r="I530" s="49" t="s">
        <v>1317</v>
      </c>
      <c r="J530" s="49">
        <v>426.31599999999997</v>
      </c>
    </row>
    <row r="531" spans="1:10" x14ac:dyDescent="0.35">
      <c r="A531" s="49" t="s">
        <v>16</v>
      </c>
      <c r="B531" s="49" t="s">
        <v>1234</v>
      </c>
      <c r="C531" s="49" t="s">
        <v>1319</v>
      </c>
      <c r="D531" s="49">
        <v>0</v>
      </c>
      <c r="E531" s="49">
        <v>520096</v>
      </c>
      <c r="F531" s="49" t="s">
        <v>1209</v>
      </c>
      <c r="G531" s="49" t="s">
        <v>16</v>
      </c>
      <c r="H531" s="49" t="s">
        <v>1319</v>
      </c>
      <c r="I531" s="49">
        <v>0</v>
      </c>
      <c r="J531" s="49">
        <v>161.18</v>
      </c>
    </row>
    <row r="532" spans="1:10" x14ac:dyDescent="0.35">
      <c r="A532" s="49" t="s">
        <v>16</v>
      </c>
      <c r="B532" s="49" t="s">
        <v>1234</v>
      </c>
      <c r="C532" s="49" t="s">
        <v>1235</v>
      </c>
      <c r="D532" s="49" t="s">
        <v>1236</v>
      </c>
      <c r="E532" s="49">
        <v>520761</v>
      </c>
      <c r="F532" s="49" t="s">
        <v>1237</v>
      </c>
      <c r="G532" s="49" t="s">
        <v>20</v>
      </c>
      <c r="H532" s="49">
        <v>0</v>
      </c>
      <c r="I532" s="49" t="s">
        <v>1320</v>
      </c>
      <c r="J532" s="49">
        <v>2.8839999999999999</v>
      </c>
    </row>
    <row r="533" spans="1:10" x14ac:dyDescent="0.35">
      <c r="A533" s="49" t="s">
        <v>16</v>
      </c>
      <c r="B533" s="49" t="s">
        <v>1192</v>
      </c>
      <c r="C533" s="49">
        <v>111</v>
      </c>
      <c r="D533" s="49">
        <v>0</v>
      </c>
      <c r="E533" s="49">
        <v>520014</v>
      </c>
      <c r="F533" s="49" t="s">
        <v>1321</v>
      </c>
      <c r="G533" s="49" t="s">
        <v>16</v>
      </c>
      <c r="H533" s="49">
        <v>111</v>
      </c>
      <c r="I533" s="49">
        <v>0</v>
      </c>
      <c r="J533" s="49">
        <v>111</v>
      </c>
    </row>
    <row r="534" spans="1:10" x14ac:dyDescent="0.35">
      <c r="A534" s="49" t="s">
        <v>16</v>
      </c>
      <c r="B534" s="49" t="s">
        <v>1199</v>
      </c>
      <c r="C534" s="49" t="s">
        <v>1260</v>
      </c>
      <c r="D534" s="49" t="s">
        <v>1261</v>
      </c>
      <c r="E534" s="49">
        <v>520424</v>
      </c>
      <c r="F534" s="49" t="s">
        <v>1202</v>
      </c>
      <c r="G534" s="49" t="s">
        <v>22</v>
      </c>
      <c r="H534" s="49" t="s">
        <v>1322</v>
      </c>
      <c r="I534" s="49" t="s">
        <v>1323</v>
      </c>
      <c r="J534" s="49">
        <v>253.786</v>
      </c>
    </row>
    <row r="535" spans="1:10" x14ac:dyDescent="0.35">
      <c r="A535" s="49" t="s">
        <v>16</v>
      </c>
      <c r="B535" s="49" t="s">
        <v>1192</v>
      </c>
      <c r="C535" s="49" t="s">
        <v>1254</v>
      </c>
      <c r="D535" s="49" t="s">
        <v>1255</v>
      </c>
      <c r="E535" s="49">
        <v>520452</v>
      </c>
      <c r="F535" s="49" t="s">
        <v>1256</v>
      </c>
      <c r="G535" s="49" t="s">
        <v>27</v>
      </c>
      <c r="H535" s="49">
        <v>0</v>
      </c>
      <c r="I535" s="49" t="s">
        <v>1324</v>
      </c>
      <c r="J535" s="49">
        <v>4.6639999999999997</v>
      </c>
    </row>
    <row r="536" spans="1:10" x14ac:dyDescent="0.35">
      <c r="A536" s="49" t="s">
        <v>16</v>
      </c>
      <c r="B536" s="49" t="s">
        <v>1213</v>
      </c>
      <c r="C536" s="49" t="s">
        <v>1299</v>
      </c>
      <c r="D536" s="49" t="s">
        <v>1300</v>
      </c>
      <c r="E536" s="49">
        <v>520326</v>
      </c>
      <c r="F536" s="49" t="s">
        <v>1301</v>
      </c>
      <c r="G536" s="49" t="s">
        <v>27</v>
      </c>
      <c r="H536" s="49">
        <v>0</v>
      </c>
      <c r="I536" s="49" t="s">
        <v>1325</v>
      </c>
      <c r="J536" s="49">
        <v>0.65400000000000003</v>
      </c>
    </row>
    <row r="537" spans="1:10" x14ac:dyDescent="0.35">
      <c r="A537" s="49" t="s">
        <v>16</v>
      </c>
      <c r="B537" s="49" t="s">
        <v>1213</v>
      </c>
      <c r="C537" s="49" t="s">
        <v>1214</v>
      </c>
      <c r="D537" s="49" t="s">
        <v>1215</v>
      </c>
      <c r="E537" s="49">
        <v>521545</v>
      </c>
      <c r="F537" s="49" t="s">
        <v>1216</v>
      </c>
      <c r="G537" s="49" t="s">
        <v>31</v>
      </c>
      <c r="H537" s="49" t="s">
        <v>1326</v>
      </c>
      <c r="I537" s="49" t="s">
        <v>1327</v>
      </c>
      <c r="J537" s="49">
        <v>5.9079999999999995</v>
      </c>
    </row>
    <row r="538" spans="1:10" x14ac:dyDescent="0.35">
      <c r="A538" s="49" t="s">
        <v>16</v>
      </c>
      <c r="B538" s="49" t="s">
        <v>1190</v>
      </c>
      <c r="C538" s="49">
        <v>171</v>
      </c>
      <c r="D538" s="49" t="s">
        <v>1306</v>
      </c>
      <c r="E538" s="49">
        <v>520281</v>
      </c>
      <c r="F538" s="49" t="s">
        <v>1307</v>
      </c>
      <c r="G538" s="49" t="s">
        <v>31</v>
      </c>
      <c r="H538" s="49">
        <v>59</v>
      </c>
      <c r="I538" s="49" t="s">
        <v>1328</v>
      </c>
      <c r="J538" s="49">
        <v>123.572</v>
      </c>
    </row>
    <row r="539" spans="1:10" x14ac:dyDescent="0.35">
      <c r="A539" s="49" t="s">
        <v>16</v>
      </c>
      <c r="B539" s="49" t="s">
        <v>1190</v>
      </c>
      <c r="C539" s="49" t="s">
        <v>1227</v>
      </c>
      <c r="D539" s="49" t="s">
        <v>1228</v>
      </c>
      <c r="E539" s="49">
        <v>521405</v>
      </c>
      <c r="F539" s="49" t="s">
        <v>1229</v>
      </c>
      <c r="G539" s="49" t="s">
        <v>20</v>
      </c>
      <c r="H539" s="49" t="s">
        <v>1911</v>
      </c>
      <c r="I539" s="49" t="s">
        <v>1912</v>
      </c>
      <c r="J539" s="49">
        <v>70.462000000000003</v>
      </c>
    </row>
    <row r="540" spans="1:10" x14ac:dyDescent="0.35">
      <c r="A540" s="49" t="s">
        <v>16</v>
      </c>
      <c r="B540" s="49">
        <v>19</v>
      </c>
      <c r="C540" s="49" t="s">
        <v>1274</v>
      </c>
      <c r="D540" s="49" t="s">
        <v>1275</v>
      </c>
      <c r="E540" s="49">
        <v>520377</v>
      </c>
      <c r="F540" s="49" t="s">
        <v>1276</v>
      </c>
      <c r="G540" s="49" t="s">
        <v>20</v>
      </c>
      <c r="H540" s="49" t="s">
        <v>1919</v>
      </c>
      <c r="I540" s="49" t="s">
        <v>1920</v>
      </c>
      <c r="J540" s="49">
        <v>83.078000000000003</v>
      </c>
    </row>
    <row r="541" spans="1:10" x14ac:dyDescent="0.35">
      <c r="A541" s="49" t="s">
        <v>16</v>
      </c>
      <c r="B541" s="49" t="s">
        <v>1190</v>
      </c>
      <c r="C541" s="49" t="s">
        <v>1283</v>
      </c>
      <c r="D541" s="49" t="s">
        <v>1284</v>
      </c>
      <c r="E541" s="49">
        <v>520361</v>
      </c>
      <c r="F541" s="49" t="s">
        <v>1285</v>
      </c>
      <c r="G541" s="49" t="s">
        <v>20</v>
      </c>
      <c r="H541" s="49" t="s">
        <v>1921</v>
      </c>
      <c r="I541" s="49" t="s">
        <v>1922</v>
      </c>
      <c r="J541" s="49">
        <v>155.76000000000002</v>
      </c>
    </row>
    <row r="542" spans="1:10" x14ac:dyDescent="0.35">
      <c r="A542" s="49" t="s">
        <v>17</v>
      </c>
      <c r="B542" s="49" t="s">
        <v>1329</v>
      </c>
      <c r="C542" s="49" t="s">
        <v>1330</v>
      </c>
      <c r="D542" s="49" t="s">
        <v>1331</v>
      </c>
      <c r="E542" s="49">
        <v>522361</v>
      </c>
      <c r="F542" s="49" t="s">
        <v>1332</v>
      </c>
      <c r="G542" s="49" t="s">
        <v>17</v>
      </c>
      <c r="H542" s="49" t="s">
        <v>1330</v>
      </c>
      <c r="I542" s="49" t="s">
        <v>1331</v>
      </c>
      <c r="J542" s="49">
        <v>112.85</v>
      </c>
    </row>
    <row r="543" spans="1:10" x14ac:dyDescent="0.35">
      <c r="A543" s="49" t="s">
        <v>17</v>
      </c>
      <c r="B543" s="49" t="s">
        <v>1333</v>
      </c>
      <c r="C543" s="49" t="s">
        <v>1334</v>
      </c>
      <c r="D543" s="49" t="s">
        <v>1335</v>
      </c>
      <c r="E543" s="49">
        <v>522993</v>
      </c>
      <c r="F543" s="49" t="s">
        <v>1332</v>
      </c>
      <c r="G543" s="49" t="s">
        <v>17</v>
      </c>
      <c r="H543" s="49" t="s">
        <v>1334</v>
      </c>
      <c r="I543" s="49" t="s">
        <v>1335</v>
      </c>
      <c r="J543" s="49">
        <v>11.448</v>
      </c>
    </row>
    <row r="544" spans="1:10" x14ac:dyDescent="0.35">
      <c r="A544" s="49" t="s">
        <v>17</v>
      </c>
      <c r="B544" s="49" t="s">
        <v>1336</v>
      </c>
      <c r="C544" s="49" t="s">
        <v>1337</v>
      </c>
      <c r="D544" s="49">
        <v>374</v>
      </c>
      <c r="E544" s="49">
        <v>522953</v>
      </c>
      <c r="F544" s="49" t="s">
        <v>1338</v>
      </c>
      <c r="G544" s="49" t="s">
        <v>17</v>
      </c>
      <c r="H544" s="49" t="s">
        <v>1337</v>
      </c>
      <c r="I544" s="49">
        <v>374</v>
      </c>
      <c r="J544" s="49">
        <v>97.78</v>
      </c>
    </row>
    <row r="545" spans="1:10" x14ac:dyDescent="0.35">
      <c r="A545" s="49" t="s">
        <v>17</v>
      </c>
      <c r="B545" s="49" t="s">
        <v>1339</v>
      </c>
      <c r="C545" s="49" t="s">
        <v>1340</v>
      </c>
      <c r="D545" s="49" t="s">
        <v>1340</v>
      </c>
      <c r="E545" s="49">
        <v>522887</v>
      </c>
      <c r="F545" s="49" t="s">
        <v>1341</v>
      </c>
      <c r="G545" s="49" t="s">
        <v>17</v>
      </c>
      <c r="H545" s="49" t="s">
        <v>1340</v>
      </c>
      <c r="I545" s="49" t="s">
        <v>1340</v>
      </c>
      <c r="J545" s="49">
        <v>21.252000000000002</v>
      </c>
    </row>
    <row r="546" spans="1:10" x14ac:dyDescent="0.35">
      <c r="A546" s="49" t="s">
        <v>17</v>
      </c>
      <c r="B546" s="49" t="s">
        <v>1339</v>
      </c>
      <c r="C546" s="49" t="s">
        <v>1342</v>
      </c>
      <c r="D546" s="49" t="s">
        <v>1343</v>
      </c>
      <c r="E546" s="49">
        <v>522378</v>
      </c>
      <c r="F546" s="49" t="s">
        <v>1344</v>
      </c>
      <c r="G546" s="49" t="s">
        <v>17</v>
      </c>
      <c r="H546" s="49" t="s">
        <v>1342</v>
      </c>
      <c r="I546" s="49" t="s">
        <v>1343</v>
      </c>
      <c r="J546" s="49">
        <v>286.94</v>
      </c>
    </row>
    <row r="547" spans="1:10" x14ac:dyDescent="0.35">
      <c r="A547" s="49" t="s">
        <v>17</v>
      </c>
      <c r="B547" s="49" t="s">
        <v>1329</v>
      </c>
      <c r="C547" s="49" t="s">
        <v>1345</v>
      </c>
      <c r="D547" s="49">
        <v>0</v>
      </c>
      <c r="E547" s="49">
        <v>522217</v>
      </c>
      <c r="F547" s="49" t="s">
        <v>289</v>
      </c>
      <c r="G547" s="49" t="s">
        <v>17</v>
      </c>
      <c r="H547" s="49" t="s">
        <v>1345</v>
      </c>
      <c r="I547" s="49">
        <v>0</v>
      </c>
      <c r="J547" s="49">
        <v>230.07</v>
      </c>
    </row>
    <row r="548" spans="1:10" x14ac:dyDescent="0.35">
      <c r="A548" s="49" t="s">
        <v>17</v>
      </c>
      <c r="B548" s="49" t="s">
        <v>1346</v>
      </c>
      <c r="C548" s="49" t="s">
        <v>1347</v>
      </c>
      <c r="D548" s="49">
        <v>0</v>
      </c>
      <c r="E548" s="49">
        <v>521868</v>
      </c>
      <c r="F548" s="49" t="s">
        <v>1332</v>
      </c>
      <c r="G548" s="49" t="s">
        <v>17</v>
      </c>
      <c r="H548" s="49" t="s">
        <v>1347</v>
      </c>
      <c r="I548" s="49">
        <v>0</v>
      </c>
      <c r="J548" s="49">
        <v>13.78</v>
      </c>
    </row>
    <row r="549" spans="1:10" x14ac:dyDescent="0.35">
      <c r="A549" s="49" t="s">
        <v>17</v>
      </c>
      <c r="B549" s="49" t="s">
        <v>1346</v>
      </c>
      <c r="C549" s="49" t="s">
        <v>1348</v>
      </c>
      <c r="D549" s="49" t="s">
        <v>1349</v>
      </c>
      <c r="E549" s="49">
        <v>521853</v>
      </c>
      <c r="F549" s="49" t="s">
        <v>1350</v>
      </c>
      <c r="G549" s="49" t="s">
        <v>17</v>
      </c>
      <c r="H549" s="49" t="s">
        <v>1348</v>
      </c>
      <c r="I549" s="49" t="s">
        <v>1349</v>
      </c>
      <c r="J549" s="49">
        <v>43.888000000000005</v>
      </c>
    </row>
    <row r="550" spans="1:10" x14ac:dyDescent="0.35">
      <c r="A550" s="49" t="s">
        <v>17</v>
      </c>
      <c r="B550" s="49" t="s">
        <v>1333</v>
      </c>
      <c r="C550" s="49" t="s">
        <v>1351</v>
      </c>
      <c r="D550" s="49" t="s">
        <v>281</v>
      </c>
      <c r="E550" s="49">
        <v>521524</v>
      </c>
      <c r="F550" s="49" t="s">
        <v>1352</v>
      </c>
      <c r="G550" s="49" t="s">
        <v>17</v>
      </c>
      <c r="H550" s="49" t="s">
        <v>1351</v>
      </c>
      <c r="I550" s="49" t="s">
        <v>281</v>
      </c>
      <c r="J550" s="49">
        <v>28.490000000000002</v>
      </c>
    </row>
    <row r="551" spans="1:10" x14ac:dyDescent="0.35">
      <c r="A551" s="49" t="s">
        <v>17</v>
      </c>
      <c r="B551" s="49" t="s">
        <v>1336</v>
      </c>
      <c r="C551" s="49" t="s">
        <v>1353</v>
      </c>
      <c r="D551" s="49" t="s">
        <v>1354</v>
      </c>
      <c r="E551" s="49">
        <v>521523</v>
      </c>
      <c r="F551" s="49" t="s">
        <v>1355</v>
      </c>
      <c r="G551" s="49" t="s">
        <v>17</v>
      </c>
      <c r="H551" s="49" t="s">
        <v>1353</v>
      </c>
      <c r="I551" s="49" t="s">
        <v>1354</v>
      </c>
      <c r="J551" s="49">
        <v>14.381999999999998</v>
      </c>
    </row>
    <row r="552" spans="1:10" x14ac:dyDescent="0.35">
      <c r="A552" s="49" t="s">
        <v>17</v>
      </c>
      <c r="B552" s="49" t="s">
        <v>1356</v>
      </c>
      <c r="C552" s="49" t="s">
        <v>190</v>
      </c>
      <c r="D552" s="49" t="s">
        <v>1357</v>
      </c>
      <c r="E552" s="49">
        <v>521825</v>
      </c>
      <c r="F552" s="49" t="s">
        <v>1358</v>
      </c>
      <c r="G552" s="49" t="s">
        <v>17</v>
      </c>
      <c r="H552" s="49" t="s">
        <v>190</v>
      </c>
      <c r="I552" s="49" t="s">
        <v>1357</v>
      </c>
      <c r="J552" s="49">
        <v>14.01</v>
      </c>
    </row>
    <row r="553" spans="1:10" x14ac:dyDescent="0.35">
      <c r="A553" s="49" t="s">
        <v>17</v>
      </c>
      <c r="B553" s="49" t="s">
        <v>1336</v>
      </c>
      <c r="C553" s="49" t="s">
        <v>1359</v>
      </c>
      <c r="D553" s="49" t="s">
        <v>1360</v>
      </c>
      <c r="E553" s="49">
        <v>521793</v>
      </c>
      <c r="F553" s="49" t="s">
        <v>1361</v>
      </c>
      <c r="G553" s="49" t="s">
        <v>17</v>
      </c>
      <c r="H553" s="49" t="s">
        <v>1359</v>
      </c>
      <c r="I553" s="49" t="s">
        <v>1360</v>
      </c>
      <c r="J553" s="49">
        <v>218.80800000000002</v>
      </c>
    </row>
    <row r="554" spans="1:10" x14ac:dyDescent="0.35">
      <c r="A554" s="49" t="s">
        <v>17</v>
      </c>
      <c r="B554" s="49" t="s">
        <v>1329</v>
      </c>
      <c r="C554" s="49" t="s">
        <v>1362</v>
      </c>
      <c r="D554" s="49">
        <v>0</v>
      </c>
      <c r="E554" s="49">
        <v>521767</v>
      </c>
      <c r="F554" s="49" t="s">
        <v>1363</v>
      </c>
      <c r="G554" s="49" t="s">
        <v>17</v>
      </c>
      <c r="H554" s="49" t="s">
        <v>1362</v>
      </c>
      <c r="I554" s="49">
        <v>0</v>
      </c>
      <c r="J554" s="49">
        <v>12.17</v>
      </c>
    </row>
    <row r="555" spans="1:10" x14ac:dyDescent="0.35">
      <c r="A555" s="49" t="s">
        <v>17</v>
      </c>
      <c r="B555" s="49" t="s">
        <v>1356</v>
      </c>
      <c r="C555" s="49" t="s">
        <v>1364</v>
      </c>
      <c r="D555" s="49">
        <v>0</v>
      </c>
      <c r="E555" s="49">
        <v>521372</v>
      </c>
      <c r="F555" s="49" t="s">
        <v>1365</v>
      </c>
      <c r="G555" s="49" t="s">
        <v>17</v>
      </c>
      <c r="H555" s="49" t="s">
        <v>1364</v>
      </c>
      <c r="I555" s="49">
        <v>0</v>
      </c>
      <c r="J555" s="49">
        <v>267.8</v>
      </c>
    </row>
    <row r="556" spans="1:10" x14ac:dyDescent="0.35">
      <c r="A556" s="49" t="s">
        <v>17</v>
      </c>
      <c r="B556" s="49" t="s">
        <v>1333</v>
      </c>
      <c r="C556" s="49" t="s">
        <v>1366</v>
      </c>
      <c r="D556" s="49" t="s">
        <v>1367</v>
      </c>
      <c r="E556" s="49">
        <v>521681</v>
      </c>
      <c r="F556" s="49" t="s">
        <v>1368</v>
      </c>
      <c r="G556" s="49" t="s">
        <v>17</v>
      </c>
      <c r="H556" s="49" t="s">
        <v>1366</v>
      </c>
      <c r="I556" s="49" t="s">
        <v>1367</v>
      </c>
      <c r="J556" s="49">
        <v>77.23599999999999</v>
      </c>
    </row>
    <row r="557" spans="1:10" x14ac:dyDescent="0.35">
      <c r="A557" s="49" t="s">
        <v>17</v>
      </c>
      <c r="B557" s="49" t="s">
        <v>1356</v>
      </c>
      <c r="C557" s="49" t="s">
        <v>1369</v>
      </c>
      <c r="D557" s="49" t="s">
        <v>1370</v>
      </c>
      <c r="E557" s="49">
        <v>521521</v>
      </c>
      <c r="F557" s="49" t="s">
        <v>1371</v>
      </c>
      <c r="G557" s="49" t="s">
        <v>17</v>
      </c>
      <c r="H557" s="49" t="s">
        <v>1369</v>
      </c>
      <c r="I557" s="49" t="s">
        <v>1370</v>
      </c>
      <c r="J557" s="49">
        <v>19.998000000000001</v>
      </c>
    </row>
    <row r="558" spans="1:10" x14ac:dyDescent="0.35">
      <c r="A558" s="49" t="s">
        <v>17</v>
      </c>
      <c r="B558" s="49" t="s">
        <v>1336</v>
      </c>
      <c r="C558" s="49">
        <v>0</v>
      </c>
      <c r="D558" s="49" t="s">
        <v>1372</v>
      </c>
      <c r="E558" s="49">
        <v>521225</v>
      </c>
      <c r="F558" s="49" t="s">
        <v>1373</v>
      </c>
      <c r="G558" s="49" t="s">
        <v>17</v>
      </c>
      <c r="H558" s="49">
        <v>0</v>
      </c>
      <c r="I558" s="49" t="s">
        <v>1372</v>
      </c>
      <c r="J558" s="49">
        <v>10.843999999999999</v>
      </c>
    </row>
    <row r="559" spans="1:10" x14ac:dyDescent="0.35">
      <c r="A559" s="49" t="s">
        <v>17</v>
      </c>
      <c r="B559" s="49" t="s">
        <v>1346</v>
      </c>
      <c r="C559" s="49" t="s">
        <v>1374</v>
      </c>
      <c r="D559" s="49">
        <v>0</v>
      </c>
      <c r="E559" s="49">
        <v>521520</v>
      </c>
      <c r="F559" s="49" t="s">
        <v>1341</v>
      </c>
      <c r="G559" s="49" t="s">
        <v>17</v>
      </c>
      <c r="H559" s="49" t="s">
        <v>1374</v>
      </c>
      <c r="I559" s="49">
        <v>0</v>
      </c>
      <c r="J559" s="49">
        <v>60.22</v>
      </c>
    </row>
    <row r="560" spans="1:10" x14ac:dyDescent="0.35">
      <c r="A560" s="49" t="s">
        <v>17</v>
      </c>
      <c r="B560" s="49">
        <v>48</v>
      </c>
      <c r="C560" s="49" t="s">
        <v>1375</v>
      </c>
      <c r="D560" s="49" t="s">
        <v>1376</v>
      </c>
      <c r="E560" s="49">
        <v>521209</v>
      </c>
      <c r="F560" s="49" t="s">
        <v>1377</v>
      </c>
      <c r="G560" s="49" t="s">
        <v>17</v>
      </c>
      <c r="H560" s="49" t="s">
        <v>1375</v>
      </c>
      <c r="I560" s="49" t="s">
        <v>1376</v>
      </c>
      <c r="J560" s="49">
        <v>396.86200000000002</v>
      </c>
    </row>
    <row r="561" spans="1:10" x14ac:dyDescent="0.35">
      <c r="A561" s="49" t="s">
        <v>17</v>
      </c>
      <c r="B561" s="49" t="s">
        <v>1339</v>
      </c>
      <c r="C561" s="49" t="s">
        <v>1378</v>
      </c>
      <c r="D561" s="49">
        <v>0</v>
      </c>
      <c r="E561" s="49">
        <v>521497</v>
      </c>
      <c r="F561" s="49" t="s">
        <v>1379</v>
      </c>
      <c r="G561" s="49" t="s">
        <v>17</v>
      </c>
      <c r="H561" s="49" t="s">
        <v>1378</v>
      </c>
      <c r="I561" s="49">
        <v>0</v>
      </c>
      <c r="J561" s="49">
        <v>26.23</v>
      </c>
    </row>
    <row r="562" spans="1:10" x14ac:dyDescent="0.35">
      <c r="A562" s="49" t="s">
        <v>17</v>
      </c>
      <c r="B562" s="49" t="s">
        <v>1329</v>
      </c>
      <c r="C562" s="49" t="s">
        <v>1380</v>
      </c>
      <c r="D562" s="49">
        <v>0</v>
      </c>
      <c r="E562" s="49">
        <v>521342</v>
      </c>
      <c r="F562" s="49" t="s">
        <v>1363</v>
      </c>
      <c r="G562" s="49" t="s">
        <v>17</v>
      </c>
      <c r="H562" s="49" t="s">
        <v>1380</v>
      </c>
      <c r="I562" s="49">
        <v>0</v>
      </c>
      <c r="J562" s="49">
        <v>19.04</v>
      </c>
    </row>
    <row r="563" spans="1:10" x14ac:dyDescent="0.35">
      <c r="A563" s="49" t="s">
        <v>17</v>
      </c>
      <c r="B563" s="49" t="s">
        <v>1381</v>
      </c>
      <c r="C563" s="49" t="s">
        <v>1382</v>
      </c>
      <c r="D563" s="49" t="s">
        <v>1383</v>
      </c>
      <c r="E563" s="49">
        <v>521260</v>
      </c>
      <c r="F563" s="49" t="s">
        <v>333</v>
      </c>
      <c r="G563" s="49" t="s">
        <v>17</v>
      </c>
      <c r="H563" s="49" t="s">
        <v>1382</v>
      </c>
      <c r="I563" s="49" t="s">
        <v>1383</v>
      </c>
      <c r="J563" s="49">
        <v>22.757999999999999</v>
      </c>
    </row>
    <row r="564" spans="1:10" x14ac:dyDescent="0.35">
      <c r="A564" s="49" t="s">
        <v>17</v>
      </c>
      <c r="B564" s="49" t="s">
        <v>1339</v>
      </c>
      <c r="C564" s="49" t="s">
        <v>1384</v>
      </c>
      <c r="D564" s="49">
        <v>0</v>
      </c>
      <c r="E564" s="49">
        <v>521021</v>
      </c>
      <c r="F564" s="49" t="s">
        <v>1385</v>
      </c>
      <c r="G564" s="49" t="s">
        <v>17</v>
      </c>
      <c r="H564" s="49" t="s">
        <v>1384</v>
      </c>
      <c r="I564" s="49">
        <v>0</v>
      </c>
      <c r="J564" s="49">
        <v>26.38</v>
      </c>
    </row>
    <row r="565" spans="1:10" x14ac:dyDescent="0.35">
      <c r="A565" s="49" t="s">
        <v>17</v>
      </c>
      <c r="B565" s="49" t="s">
        <v>1339</v>
      </c>
      <c r="C565" s="49" t="s">
        <v>1386</v>
      </c>
      <c r="D565" s="49" t="s">
        <v>1387</v>
      </c>
      <c r="E565" s="49">
        <v>521222</v>
      </c>
      <c r="F565" s="49" t="s">
        <v>1388</v>
      </c>
      <c r="G565" s="49" t="s">
        <v>17</v>
      </c>
      <c r="H565" s="49" t="s">
        <v>1386</v>
      </c>
      <c r="I565" s="49" t="s">
        <v>1387</v>
      </c>
      <c r="J565" s="49">
        <v>69.478000000000009</v>
      </c>
    </row>
    <row r="566" spans="1:10" x14ac:dyDescent="0.35">
      <c r="A566" s="49" t="s">
        <v>17</v>
      </c>
      <c r="B566" s="49" t="s">
        <v>1336</v>
      </c>
      <c r="C566" s="49" t="s">
        <v>801</v>
      </c>
      <c r="D566" s="49">
        <v>0</v>
      </c>
      <c r="E566" s="49">
        <v>521180</v>
      </c>
      <c r="F566" s="49" t="s">
        <v>1389</v>
      </c>
      <c r="G566" s="49" t="s">
        <v>17</v>
      </c>
      <c r="H566" s="49" t="s">
        <v>801</v>
      </c>
      <c r="I566" s="49">
        <v>0</v>
      </c>
      <c r="J566" s="49">
        <v>190.17</v>
      </c>
    </row>
    <row r="567" spans="1:10" x14ac:dyDescent="0.35">
      <c r="A567" s="49" t="s">
        <v>17</v>
      </c>
      <c r="B567" s="49" t="s">
        <v>1356</v>
      </c>
      <c r="C567" s="49" t="s">
        <v>1390</v>
      </c>
      <c r="D567" s="49" t="s">
        <v>1391</v>
      </c>
      <c r="E567" s="49">
        <v>520971</v>
      </c>
      <c r="F567" s="49" t="s">
        <v>1392</v>
      </c>
      <c r="G567" s="49" t="s">
        <v>17</v>
      </c>
      <c r="H567" s="49" t="s">
        <v>1390</v>
      </c>
      <c r="I567" s="49" t="s">
        <v>1391</v>
      </c>
      <c r="J567" s="49">
        <v>111.54599999999999</v>
      </c>
    </row>
    <row r="568" spans="1:10" x14ac:dyDescent="0.35">
      <c r="A568" s="49" t="s">
        <v>17</v>
      </c>
      <c r="B568" s="49" t="s">
        <v>1356</v>
      </c>
      <c r="C568" s="49" t="s">
        <v>1393</v>
      </c>
      <c r="D568" s="49" t="s">
        <v>1394</v>
      </c>
      <c r="E568" s="49">
        <v>521082</v>
      </c>
      <c r="F568" s="49" t="s">
        <v>1395</v>
      </c>
      <c r="G568" s="49" t="s">
        <v>17</v>
      </c>
      <c r="H568" s="49" t="s">
        <v>1393</v>
      </c>
      <c r="I568" s="49" t="s">
        <v>1394</v>
      </c>
      <c r="J568" s="49">
        <v>32.835999999999999</v>
      </c>
    </row>
    <row r="569" spans="1:10" x14ac:dyDescent="0.35">
      <c r="A569" s="49" t="s">
        <v>17</v>
      </c>
      <c r="B569" s="49" t="s">
        <v>1396</v>
      </c>
      <c r="C569" s="49">
        <v>41</v>
      </c>
      <c r="D569" s="49">
        <v>226</v>
      </c>
      <c r="E569" s="49">
        <v>520884</v>
      </c>
      <c r="F569" s="49" t="s">
        <v>1397</v>
      </c>
      <c r="G569" s="49" t="s">
        <v>17</v>
      </c>
      <c r="H569" s="49">
        <v>41</v>
      </c>
      <c r="I569" s="49">
        <v>226</v>
      </c>
      <c r="J569" s="49">
        <v>86.2</v>
      </c>
    </row>
    <row r="570" spans="1:10" x14ac:dyDescent="0.35">
      <c r="A570" s="49" t="s">
        <v>17</v>
      </c>
      <c r="B570" s="49" t="s">
        <v>1396</v>
      </c>
      <c r="C570" s="49" t="s">
        <v>1398</v>
      </c>
      <c r="D570" s="49" t="s">
        <v>1399</v>
      </c>
      <c r="E570" s="49">
        <v>521074</v>
      </c>
      <c r="F570" s="49" t="s">
        <v>1400</v>
      </c>
      <c r="G570" s="49" t="s">
        <v>17</v>
      </c>
      <c r="H570" s="49" t="s">
        <v>1398</v>
      </c>
      <c r="I570" s="49" t="s">
        <v>1399</v>
      </c>
      <c r="J570" s="49">
        <v>149.36199999999999</v>
      </c>
    </row>
    <row r="571" spans="1:10" x14ac:dyDescent="0.35">
      <c r="A571" s="49" t="s">
        <v>17</v>
      </c>
      <c r="B571" s="49" t="s">
        <v>1336</v>
      </c>
      <c r="C571" s="49" t="s">
        <v>1401</v>
      </c>
      <c r="D571" s="49" t="s">
        <v>1402</v>
      </c>
      <c r="E571" s="49">
        <v>520839</v>
      </c>
      <c r="F571" s="49" t="s">
        <v>1373</v>
      </c>
      <c r="G571" s="49" t="s">
        <v>17</v>
      </c>
      <c r="H571" s="49" t="s">
        <v>1401</v>
      </c>
      <c r="I571" s="49" t="s">
        <v>1402</v>
      </c>
      <c r="J571" s="49">
        <v>10.030000000000001</v>
      </c>
    </row>
    <row r="572" spans="1:10" x14ac:dyDescent="0.35">
      <c r="A572" s="49" t="s">
        <v>17</v>
      </c>
      <c r="B572" s="49" t="s">
        <v>1336</v>
      </c>
      <c r="C572" s="49" t="s">
        <v>1403</v>
      </c>
      <c r="D572" s="49" t="s">
        <v>1404</v>
      </c>
      <c r="E572" s="49">
        <v>521000</v>
      </c>
      <c r="F572" s="49" t="s">
        <v>1361</v>
      </c>
      <c r="G572" s="49" t="s">
        <v>17</v>
      </c>
      <c r="H572" s="49" t="s">
        <v>1403</v>
      </c>
      <c r="I572" s="49" t="s">
        <v>1404</v>
      </c>
      <c r="J572" s="49">
        <v>123.09</v>
      </c>
    </row>
    <row r="573" spans="1:10" x14ac:dyDescent="0.35">
      <c r="A573" s="49" t="s">
        <v>17</v>
      </c>
      <c r="B573" s="49" t="s">
        <v>1333</v>
      </c>
      <c r="C573" s="49" t="s">
        <v>1405</v>
      </c>
      <c r="D573" s="49" t="s">
        <v>1406</v>
      </c>
      <c r="E573" s="49">
        <v>520974</v>
      </c>
      <c r="F573" s="49" t="s">
        <v>248</v>
      </c>
      <c r="G573" s="49" t="s">
        <v>17</v>
      </c>
      <c r="H573" s="49" t="s">
        <v>1405</v>
      </c>
      <c r="I573" s="49" t="s">
        <v>1406</v>
      </c>
      <c r="J573" s="49">
        <v>393.77</v>
      </c>
    </row>
    <row r="574" spans="1:10" x14ac:dyDescent="0.35">
      <c r="A574" s="49" t="s">
        <v>17</v>
      </c>
      <c r="B574" s="49" t="s">
        <v>1356</v>
      </c>
      <c r="C574" s="49" t="s">
        <v>1407</v>
      </c>
      <c r="D574" s="49" t="s">
        <v>1408</v>
      </c>
      <c r="E574" s="49">
        <v>520892</v>
      </c>
      <c r="F574" s="49" t="s">
        <v>350</v>
      </c>
      <c r="G574" s="49" t="s">
        <v>17</v>
      </c>
      <c r="H574" s="49" t="s">
        <v>1407</v>
      </c>
      <c r="I574" s="49" t="s">
        <v>1408</v>
      </c>
      <c r="J574" s="49">
        <v>328.13</v>
      </c>
    </row>
    <row r="575" spans="1:10" x14ac:dyDescent="0.35">
      <c r="A575" s="49" t="s">
        <v>17</v>
      </c>
      <c r="B575" s="49" t="s">
        <v>1346</v>
      </c>
      <c r="C575" s="49" t="s">
        <v>1409</v>
      </c>
      <c r="D575" s="49" t="s">
        <v>1410</v>
      </c>
      <c r="E575" s="49">
        <v>520653</v>
      </c>
      <c r="F575" s="49" t="s">
        <v>1411</v>
      </c>
      <c r="G575" s="49" t="s">
        <v>17</v>
      </c>
      <c r="H575" s="49" t="s">
        <v>1409</v>
      </c>
      <c r="I575" s="49" t="s">
        <v>1410</v>
      </c>
      <c r="J575" s="49">
        <v>318.00599999999997</v>
      </c>
    </row>
    <row r="576" spans="1:10" x14ac:dyDescent="0.35">
      <c r="A576" s="49" t="s">
        <v>17</v>
      </c>
      <c r="B576" s="49" t="s">
        <v>1336</v>
      </c>
      <c r="C576" s="49" t="s">
        <v>1412</v>
      </c>
      <c r="D576" s="49" t="s">
        <v>1413</v>
      </c>
      <c r="E576" s="49">
        <v>520870</v>
      </c>
      <c r="F576" s="49" t="s">
        <v>1355</v>
      </c>
      <c r="G576" s="49" t="s">
        <v>17</v>
      </c>
      <c r="H576" s="49" t="s">
        <v>1412</v>
      </c>
      <c r="I576" s="49" t="s">
        <v>1413</v>
      </c>
      <c r="J576" s="49">
        <v>15.883999999999999</v>
      </c>
    </row>
    <row r="577" spans="1:10" x14ac:dyDescent="0.35">
      <c r="A577" s="49" t="s">
        <v>17</v>
      </c>
      <c r="B577" s="49" t="s">
        <v>1356</v>
      </c>
      <c r="C577" s="49" t="s">
        <v>1414</v>
      </c>
      <c r="D577" s="49" t="s">
        <v>1415</v>
      </c>
      <c r="E577" s="49">
        <v>520788</v>
      </c>
      <c r="F577" s="49" t="s">
        <v>1358</v>
      </c>
      <c r="G577" s="49" t="s">
        <v>17</v>
      </c>
      <c r="H577" s="49" t="s">
        <v>1414</v>
      </c>
      <c r="I577" s="49" t="s">
        <v>1415</v>
      </c>
      <c r="J577" s="49">
        <v>75.361999999999995</v>
      </c>
    </row>
    <row r="578" spans="1:10" x14ac:dyDescent="0.35">
      <c r="A578" s="49" t="s">
        <v>17</v>
      </c>
      <c r="B578" s="49" t="s">
        <v>1356</v>
      </c>
      <c r="C578" s="49" t="s">
        <v>1416</v>
      </c>
      <c r="D578" s="49">
        <v>0</v>
      </c>
      <c r="E578" s="49">
        <v>520608</v>
      </c>
      <c r="F578" s="49" t="s">
        <v>1417</v>
      </c>
      <c r="G578" s="49" t="s">
        <v>17</v>
      </c>
      <c r="H578" s="49" t="s">
        <v>1416</v>
      </c>
      <c r="I578" s="49">
        <v>0</v>
      </c>
      <c r="J578" s="49">
        <v>254.69</v>
      </c>
    </row>
    <row r="579" spans="1:10" x14ac:dyDescent="0.35">
      <c r="A579" s="49" t="s">
        <v>17</v>
      </c>
      <c r="B579" s="49" t="s">
        <v>1329</v>
      </c>
      <c r="C579" s="49">
        <v>64</v>
      </c>
      <c r="D579" s="49">
        <v>0</v>
      </c>
      <c r="E579" s="49">
        <v>520700</v>
      </c>
      <c r="F579" s="49" t="s">
        <v>121</v>
      </c>
      <c r="G579" s="49" t="s">
        <v>17</v>
      </c>
      <c r="H579" s="49">
        <v>64</v>
      </c>
      <c r="I579" s="49">
        <v>0</v>
      </c>
      <c r="J579" s="49">
        <v>64</v>
      </c>
    </row>
    <row r="580" spans="1:10" x14ac:dyDescent="0.35">
      <c r="A580" s="49" t="s">
        <v>17</v>
      </c>
      <c r="B580" s="49" t="s">
        <v>1329</v>
      </c>
      <c r="C580" s="49">
        <v>170</v>
      </c>
      <c r="D580" s="49">
        <v>0</v>
      </c>
      <c r="E580" s="49">
        <v>520489</v>
      </c>
      <c r="F580" s="49" t="s">
        <v>274</v>
      </c>
      <c r="G580" s="49" t="s">
        <v>17</v>
      </c>
      <c r="H580" s="49">
        <v>170</v>
      </c>
      <c r="I580" s="49">
        <v>0</v>
      </c>
      <c r="J580" s="49">
        <v>170</v>
      </c>
    </row>
    <row r="581" spans="1:10" x14ac:dyDescent="0.35">
      <c r="A581" s="49" t="s">
        <v>17</v>
      </c>
      <c r="B581" s="49" t="s">
        <v>1336</v>
      </c>
      <c r="C581" s="49" t="s">
        <v>1418</v>
      </c>
      <c r="D581" s="49">
        <v>0</v>
      </c>
      <c r="E581" s="49">
        <v>520656</v>
      </c>
      <c r="F581" s="49" t="s">
        <v>1419</v>
      </c>
      <c r="G581" s="49" t="s">
        <v>17</v>
      </c>
      <c r="H581" s="49" t="s">
        <v>1418</v>
      </c>
      <c r="I581" s="49">
        <v>0</v>
      </c>
      <c r="J581" s="49">
        <v>30.78</v>
      </c>
    </row>
    <row r="582" spans="1:10" x14ac:dyDescent="0.35">
      <c r="A582" s="49" t="s">
        <v>17</v>
      </c>
      <c r="B582" s="49" t="s">
        <v>1336</v>
      </c>
      <c r="C582" s="49">
        <v>908</v>
      </c>
      <c r="D582" s="49">
        <v>0</v>
      </c>
      <c r="E582" s="49">
        <v>520475</v>
      </c>
      <c r="F582" s="49" t="s">
        <v>121</v>
      </c>
      <c r="G582" s="49" t="s">
        <v>17</v>
      </c>
      <c r="H582" s="49">
        <v>908</v>
      </c>
      <c r="I582" s="49">
        <v>0</v>
      </c>
      <c r="J582" s="49">
        <v>908</v>
      </c>
    </row>
    <row r="583" spans="1:10" x14ac:dyDescent="0.35">
      <c r="A583" s="49" t="s">
        <v>17</v>
      </c>
      <c r="B583" s="49" t="s">
        <v>1336</v>
      </c>
      <c r="C583" s="49" t="s">
        <v>1420</v>
      </c>
      <c r="D583" s="49" t="s">
        <v>1421</v>
      </c>
      <c r="E583" s="49">
        <v>520646</v>
      </c>
      <c r="F583" s="49" t="s">
        <v>292</v>
      </c>
      <c r="G583" s="49" t="s">
        <v>17</v>
      </c>
      <c r="H583" s="49" t="s">
        <v>1420</v>
      </c>
      <c r="I583" s="49" t="s">
        <v>1421</v>
      </c>
      <c r="J583" s="49">
        <v>19.648</v>
      </c>
    </row>
    <row r="584" spans="1:10" x14ac:dyDescent="0.35">
      <c r="A584" s="49" t="s">
        <v>17</v>
      </c>
      <c r="B584" s="49" t="s">
        <v>1339</v>
      </c>
      <c r="C584" s="49" t="s">
        <v>1422</v>
      </c>
      <c r="D584" s="49" t="s">
        <v>1423</v>
      </c>
      <c r="E584" s="49">
        <v>520454</v>
      </c>
      <c r="F584" s="49" t="s">
        <v>1365</v>
      </c>
      <c r="G584" s="49" t="s">
        <v>17</v>
      </c>
      <c r="H584" s="49" t="s">
        <v>1422</v>
      </c>
      <c r="I584" s="49" t="s">
        <v>1423</v>
      </c>
      <c r="J584" s="49">
        <v>293.22200000000004</v>
      </c>
    </row>
    <row r="585" spans="1:10" x14ac:dyDescent="0.35">
      <c r="A585" s="49" t="s">
        <v>17</v>
      </c>
      <c r="B585" s="49" t="s">
        <v>1336</v>
      </c>
      <c r="C585" s="49" t="s">
        <v>1424</v>
      </c>
      <c r="D585" s="49" t="s">
        <v>1425</v>
      </c>
      <c r="E585" s="49">
        <v>520447</v>
      </c>
      <c r="F585" s="49" t="s">
        <v>1426</v>
      </c>
      <c r="G585" s="49" t="s">
        <v>17</v>
      </c>
      <c r="H585" s="49" t="s">
        <v>1424</v>
      </c>
      <c r="I585" s="49" t="s">
        <v>1425</v>
      </c>
      <c r="J585" s="49">
        <v>38.122</v>
      </c>
    </row>
    <row r="586" spans="1:10" x14ac:dyDescent="0.35">
      <c r="A586" s="49" t="s">
        <v>17</v>
      </c>
      <c r="B586" s="49" t="s">
        <v>1339</v>
      </c>
      <c r="C586" s="49" t="s">
        <v>1427</v>
      </c>
      <c r="D586" s="49" t="s">
        <v>1428</v>
      </c>
      <c r="E586" s="49">
        <v>520611</v>
      </c>
      <c r="F586" s="49" t="s">
        <v>1429</v>
      </c>
      <c r="G586" s="49" t="s">
        <v>17</v>
      </c>
      <c r="H586" s="49" t="s">
        <v>1427</v>
      </c>
      <c r="I586" s="49" t="s">
        <v>1428</v>
      </c>
      <c r="J586" s="49">
        <v>103.238</v>
      </c>
    </row>
    <row r="587" spans="1:10" x14ac:dyDescent="0.35">
      <c r="A587" s="49" t="s">
        <v>17</v>
      </c>
      <c r="B587" s="49" t="s">
        <v>1381</v>
      </c>
      <c r="C587" s="49" t="s">
        <v>1430</v>
      </c>
      <c r="D587" s="49" t="s">
        <v>1431</v>
      </c>
      <c r="E587" s="49">
        <v>520508</v>
      </c>
      <c r="F587" s="49" t="s">
        <v>298</v>
      </c>
      <c r="G587" s="49" t="s">
        <v>17</v>
      </c>
      <c r="H587" s="49" t="s">
        <v>1430</v>
      </c>
      <c r="I587" s="49" t="s">
        <v>1431</v>
      </c>
      <c r="J587" s="49">
        <v>262.98</v>
      </c>
    </row>
    <row r="588" spans="1:10" x14ac:dyDescent="0.35">
      <c r="A588" s="49" t="s">
        <v>17</v>
      </c>
      <c r="B588" s="49" t="s">
        <v>1396</v>
      </c>
      <c r="C588" s="49" t="s">
        <v>1432</v>
      </c>
      <c r="D588" s="49">
        <v>0</v>
      </c>
      <c r="E588" s="49">
        <v>520396</v>
      </c>
      <c r="F588" s="49" t="s">
        <v>1400</v>
      </c>
      <c r="G588" s="49" t="s">
        <v>17</v>
      </c>
      <c r="H588" s="49" t="s">
        <v>1432</v>
      </c>
      <c r="I588" s="49">
        <v>0</v>
      </c>
      <c r="J588" s="49">
        <v>24.06</v>
      </c>
    </row>
    <row r="589" spans="1:10" x14ac:dyDescent="0.35">
      <c r="A589" s="49" t="s">
        <v>17</v>
      </c>
      <c r="B589" s="49" t="s">
        <v>1329</v>
      </c>
      <c r="C589" s="49" t="s">
        <v>1433</v>
      </c>
      <c r="D589" s="49">
        <v>449</v>
      </c>
      <c r="E589" s="49">
        <v>520487</v>
      </c>
      <c r="F589" s="49" t="s">
        <v>1434</v>
      </c>
      <c r="G589" s="49" t="s">
        <v>17</v>
      </c>
      <c r="H589" s="49" t="s">
        <v>1433</v>
      </c>
      <c r="I589" s="49">
        <v>449</v>
      </c>
      <c r="J589" s="49">
        <v>426.59000000000003</v>
      </c>
    </row>
    <row r="590" spans="1:10" x14ac:dyDescent="0.35">
      <c r="A590" s="49" t="s">
        <v>17</v>
      </c>
      <c r="B590" s="49" t="s">
        <v>1329</v>
      </c>
      <c r="C590" s="49" t="s">
        <v>1435</v>
      </c>
      <c r="D590" s="49">
        <v>0</v>
      </c>
      <c r="E590" s="49">
        <v>520465</v>
      </c>
      <c r="F590" s="49" t="s">
        <v>1436</v>
      </c>
      <c r="G590" s="49" t="s">
        <v>17</v>
      </c>
      <c r="H590" s="49" t="s">
        <v>1435</v>
      </c>
      <c r="I590" s="49">
        <v>0</v>
      </c>
      <c r="J590" s="49">
        <v>23.24</v>
      </c>
    </row>
    <row r="591" spans="1:10" x14ac:dyDescent="0.35">
      <c r="A591" s="49" t="s">
        <v>17</v>
      </c>
      <c r="B591" s="49" t="s">
        <v>1346</v>
      </c>
      <c r="C591" s="49" t="s">
        <v>1437</v>
      </c>
      <c r="D591" s="49">
        <v>628</v>
      </c>
      <c r="E591" s="49">
        <v>520434</v>
      </c>
      <c r="F591" s="49" t="s">
        <v>1438</v>
      </c>
      <c r="G591" s="49" t="s">
        <v>17</v>
      </c>
      <c r="H591" s="49" t="s">
        <v>1439</v>
      </c>
      <c r="I591" s="49">
        <v>378</v>
      </c>
      <c r="J591" s="49">
        <v>248.56</v>
      </c>
    </row>
    <row r="592" spans="1:10" x14ac:dyDescent="0.35">
      <c r="A592" s="49" t="s">
        <v>17</v>
      </c>
      <c r="B592" s="49" t="s">
        <v>1336</v>
      </c>
      <c r="C592" s="49">
        <v>37</v>
      </c>
      <c r="D592" s="49">
        <v>0</v>
      </c>
      <c r="E592" s="49">
        <v>520413</v>
      </c>
      <c r="F592" s="49" t="s">
        <v>121</v>
      </c>
      <c r="G592" s="49" t="s">
        <v>17</v>
      </c>
      <c r="H592" s="49">
        <v>37</v>
      </c>
      <c r="I592" s="49">
        <v>0</v>
      </c>
      <c r="J592" s="49">
        <v>37</v>
      </c>
    </row>
    <row r="593" spans="1:10" x14ac:dyDescent="0.35">
      <c r="A593" s="49" t="s">
        <v>17</v>
      </c>
      <c r="B593" s="49" t="s">
        <v>1336</v>
      </c>
      <c r="C593" s="49" t="s">
        <v>1440</v>
      </c>
      <c r="D593" s="49">
        <v>0</v>
      </c>
      <c r="E593" s="49">
        <v>520256</v>
      </c>
      <c r="F593" s="49" t="s">
        <v>121</v>
      </c>
      <c r="G593" s="49" t="s">
        <v>17</v>
      </c>
      <c r="H593" s="49" t="s">
        <v>1440</v>
      </c>
      <c r="I593" s="49">
        <v>0</v>
      </c>
      <c r="J593" s="49">
        <v>16.32</v>
      </c>
    </row>
    <row r="594" spans="1:10" x14ac:dyDescent="0.35">
      <c r="A594" s="49" t="s">
        <v>17</v>
      </c>
      <c r="B594" s="49" t="s">
        <v>1336</v>
      </c>
      <c r="C594" s="49" t="s">
        <v>1441</v>
      </c>
      <c r="D594" s="49" t="s">
        <v>1442</v>
      </c>
      <c r="E594" s="49">
        <v>520205</v>
      </c>
      <c r="F594" s="49" t="s">
        <v>1373</v>
      </c>
      <c r="G594" s="49" t="s">
        <v>17</v>
      </c>
      <c r="H594" s="49" t="s">
        <v>1441</v>
      </c>
      <c r="I594" s="49" t="s">
        <v>1442</v>
      </c>
      <c r="J594" s="49">
        <v>12.314</v>
      </c>
    </row>
    <row r="595" spans="1:10" x14ac:dyDescent="0.35">
      <c r="A595" s="49" t="s">
        <v>17</v>
      </c>
      <c r="B595" s="49" t="s">
        <v>1339</v>
      </c>
      <c r="C595" s="49" t="s">
        <v>327</v>
      </c>
      <c r="D595" s="49" t="s">
        <v>1443</v>
      </c>
      <c r="E595" s="49">
        <v>520253</v>
      </c>
      <c r="F595" s="49" t="s">
        <v>1429</v>
      </c>
      <c r="G595" s="49" t="s">
        <v>17</v>
      </c>
      <c r="H595" s="49" t="s">
        <v>327</v>
      </c>
      <c r="I595" s="49" t="s">
        <v>1443</v>
      </c>
      <c r="J595" s="49">
        <v>85.754000000000005</v>
      </c>
    </row>
    <row r="596" spans="1:10" x14ac:dyDescent="0.35">
      <c r="A596" s="49" t="s">
        <v>17</v>
      </c>
      <c r="B596" s="49" t="s">
        <v>1396</v>
      </c>
      <c r="C596" s="49" t="s">
        <v>1444</v>
      </c>
      <c r="D596" s="49">
        <v>0</v>
      </c>
      <c r="E596" s="49">
        <v>520158</v>
      </c>
      <c r="F596" s="49" t="s">
        <v>1400</v>
      </c>
      <c r="G596" s="49" t="s">
        <v>17</v>
      </c>
      <c r="H596" s="49" t="s">
        <v>1444</v>
      </c>
      <c r="I596" s="49">
        <v>0</v>
      </c>
      <c r="J596" s="49">
        <v>124.09</v>
      </c>
    </row>
    <row r="597" spans="1:10" x14ac:dyDescent="0.35">
      <c r="A597" s="49" t="s">
        <v>17</v>
      </c>
      <c r="B597" s="49" t="s">
        <v>1339</v>
      </c>
      <c r="C597" s="49" t="s">
        <v>1445</v>
      </c>
      <c r="D597" s="49" t="s">
        <v>1446</v>
      </c>
      <c r="E597" s="49">
        <v>520235</v>
      </c>
      <c r="F597" s="49" t="s">
        <v>1344</v>
      </c>
      <c r="G597" s="49" t="s">
        <v>17</v>
      </c>
      <c r="H597" s="49" t="s">
        <v>1445</v>
      </c>
      <c r="I597" s="49" t="s">
        <v>1446</v>
      </c>
      <c r="J597" s="49">
        <v>96.67</v>
      </c>
    </row>
    <row r="598" spans="1:10" x14ac:dyDescent="0.35">
      <c r="A598" s="49" t="s">
        <v>17</v>
      </c>
      <c r="B598" s="49" t="s">
        <v>1396</v>
      </c>
      <c r="C598" s="49">
        <v>82</v>
      </c>
      <c r="D598" s="49">
        <v>20</v>
      </c>
      <c r="E598" s="49">
        <v>520216</v>
      </c>
      <c r="F598" s="49" t="s">
        <v>1447</v>
      </c>
      <c r="G598" s="49" t="s">
        <v>17</v>
      </c>
      <c r="H598" s="49">
        <v>82</v>
      </c>
      <c r="I598" s="49">
        <v>20</v>
      </c>
      <c r="J598" s="49">
        <v>86</v>
      </c>
    </row>
    <row r="599" spans="1:10" x14ac:dyDescent="0.35">
      <c r="A599" s="49" t="s">
        <v>17</v>
      </c>
      <c r="B599" s="49">
        <v>48</v>
      </c>
      <c r="C599" s="49" t="s">
        <v>1448</v>
      </c>
      <c r="D599" s="49" t="s">
        <v>1449</v>
      </c>
      <c r="E599" s="49">
        <v>520168</v>
      </c>
      <c r="F599" s="49" t="s">
        <v>1450</v>
      </c>
      <c r="G599" s="49" t="s">
        <v>17</v>
      </c>
      <c r="H599" s="49" t="s">
        <v>1448</v>
      </c>
      <c r="I599" s="49" t="s">
        <v>1449</v>
      </c>
      <c r="J599" s="49">
        <v>144.82999999999998</v>
      </c>
    </row>
    <row r="600" spans="1:10" x14ac:dyDescent="0.35">
      <c r="A600" s="49" t="s">
        <v>17</v>
      </c>
      <c r="B600" s="49" t="s">
        <v>1336</v>
      </c>
      <c r="C600" s="49" t="s">
        <v>1451</v>
      </c>
      <c r="D600" s="49">
        <v>0</v>
      </c>
      <c r="E600" s="49">
        <v>520146</v>
      </c>
      <c r="F600" s="49" t="s">
        <v>289</v>
      </c>
      <c r="G600" s="49" t="s">
        <v>17</v>
      </c>
      <c r="H600" s="49" t="s">
        <v>1451</v>
      </c>
      <c r="I600" s="49">
        <v>0</v>
      </c>
      <c r="J600" s="49">
        <v>99.35</v>
      </c>
    </row>
    <row r="601" spans="1:10" x14ac:dyDescent="0.35">
      <c r="A601" s="49" t="s">
        <v>17</v>
      </c>
      <c r="B601" s="49" t="s">
        <v>1356</v>
      </c>
      <c r="C601" s="49" t="s">
        <v>1452</v>
      </c>
      <c r="D601" s="49">
        <v>0</v>
      </c>
      <c r="E601" s="49">
        <v>520104</v>
      </c>
      <c r="F601" s="49" t="s">
        <v>1453</v>
      </c>
      <c r="G601" s="49" t="s">
        <v>17</v>
      </c>
      <c r="H601" s="49" t="s">
        <v>1452</v>
      </c>
      <c r="I601" s="49">
        <v>0</v>
      </c>
      <c r="J601" s="49">
        <v>103.3</v>
      </c>
    </row>
    <row r="602" spans="1:10" x14ac:dyDescent="0.35">
      <c r="A602" s="49" t="s">
        <v>17</v>
      </c>
      <c r="B602" s="49" t="s">
        <v>1336</v>
      </c>
      <c r="C602" s="49">
        <v>135</v>
      </c>
      <c r="D602" s="49">
        <v>0</v>
      </c>
      <c r="E602" s="49">
        <v>520063</v>
      </c>
      <c r="F602" s="49" t="s">
        <v>121</v>
      </c>
      <c r="G602" s="49" t="s">
        <v>17</v>
      </c>
      <c r="H602" s="49">
        <v>135</v>
      </c>
      <c r="I602" s="49">
        <v>0</v>
      </c>
      <c r="J602" s="49">
        <v>135</v>
      </c>
    </row>
    <row r="603" spans="1:10" x14ac:dyDescent="0.35">
      <c r="A603" s="49" t="s">
        <v>17</v>
      </c>
      <c r="B603" s="49" t="s">
        <v>1339</v>
      </c>
      <c r="C603" s="49" t="s">
        <v>1362</v>
      </c>
      <c r="D603" s="49" t="s">
        <v>1454</v>
      </c>
      <c r="E603" s="49">
        <v>520038</v>
      </c>
      <c r="F603" s="49" t="s">
        <v>1455</v>
      </c>
      <c r="G603" s="49" t="s">
        <v>17</v>
      </c>
      <c r="H603" s="49" t="s">
        <v>1362</v>
      </c>
      <c r="I603" s="49" t="s">
        <v>1454</v>
      </c>
      <c r="J603" s="49">
        <v>13.78</v>
      </c>
    </row>
    <row r="604" spans="1:10" x14ac:dyDescent="0.35">
      <c r="A604" s="49" t="s">
        <v>17</v>
      </c>
      <c r="B604" s="49" t="s">
        <v>1346</v>
      </c>
      <c r="C604" s="49" t="s">
        <v>1456</v>
      </c>
      <c r="D604" s="49" t="s">
        <v>1457</v>
      </c>
      <c r="E604" s="49">
        <v>520036</v>
      </c>
      <c r="F604" s="49" t="s">
        <v>1363</v>
      </c>
      <c r="G604" s="49" t="s">
        <v>17</v>
      </c>
      <c r="H604" s="49" t="s">
        <v>1456</v>
      </c>
      <c r="I604" s="49" t="s">
        <v>1457</v>
      </c>
      <c r="J604" s="49">
        <v>846.20399999999995</v>
      </c>
    </row>
    <row r="605" spans="1:10" x14ac:dyDescent="0.35">
      <c r="A605" s="49" t="s">
        <v>17</v>
      </c>
      <c r="B605" s="49" t="s">
        <v>1339</v>
      </c>
      <c r="C605" s="49" t="s">
        <v>470</v>
      </c>
      <c r="D605" s="49" t="s">
        <v>1458</v>
      </c>
      <c r="E605" s="49">
        <v>520027</v>
      </c>
      <c r="F605" s="49" t="s">
        <v>1429</v>
      </c>
      <c r="G605" s="49" t="s">
        <v>17</v>
      </c>
      <c r="H605" s="49" t="s">
        <v>470</v>
      </c>
      <c r="I605" s="49" t="s">
        <v>1458</v>
      </c>
      <c r="J605" s="49">
        <v>72.27</v>
      </c>
    </row>
    <row r="606" spans="1:10" x14ac:dyDescent="0.35">
      <c r="A606" s="49" t="s">
        <v>17</v>
      </c>
      <c r="B606" s="49" t="s">
        <v>1346</v>
      </c>
      <c r="C606" s="49" t="s">
        <v>1437</v>
      </c>
      <c r="D606" s="49">
        <v>628</v>
      </c>
      <c r="E606" s="49">
        <v>520434</v>
      </c>
      <c r="F606" s="49" t="s">
        <v>1438</v>
      </c>
      <c r="G606" s="49" t="s">
        <v>38</v>
      </c>
      <c r="H606" s="49" t="s">
        <v>1459</v>
      </c>
      <c r="I606" s="49">
        <v>250</v>
      </c>
      <c r="J606" s="49">
        <v>150.59</v>
      </c>
    </row>
    <row r="607" spans="1:10" x14ac:dyDescent="0.35">
      <c r="A607" s="49" t="s">
        <v>18</v>
      </c>
      <c r="B607" s="49" t="s">
        <v>1460</v>
      </c>
      <c r="C607" s="49" t="s">
        <v>1461</v>
      </c>
      <c r="D607" s="49" t="s">
        <v>1462</v>
      </c>
      <c r="E607" s="49">
        <v>521689</v>
      </c>
      <c r="F607" s="49" t="s">
        <v>1463</v>
      </c>
      <c r="G607" s="49" t="s">
        <v>18</v>
      </c>
      <c r="H607" s="49" t="s">
        <v>1461</v>
      </c>
      <c r="I607" s="49" t="s">
        <v>1462</v>
      </c>
      <c r="J607" s="49">
        <v>44.381999999999998</v>
      </c>
    </row>
    <row r="608" spans="1:10" x14ac:dyDescent="0.35">
      <c r="A608" s="49" t="s">
        <v>18</v>
      </c>
      <c r="B608" s="49" t="s">
        <v>1464</v>
      </c>
      <c r="C608" s="49" t="s">
        <v>1465</v>
      </c>
      <c r="D608" s="49" t="s">
        <v>1466</v>
      </c>
      <c r="E608" s="49">
        <v>521750</v>
      </c>
      <c r="F608" s="49" t="s">
        <v>1467</v>
      </c>
      <c r="G608" s="49" t="s">
        <v>18</v>
      </c>
      <c r="H608" s="49" t="s">
        <v>1465</v>
      </c>
      <c r="I608" s="49" t="s">
        <v>1466</v>
      </c>
      <c r="J608" s="49">
        <v>33.03</v>
      </c>
    </row>
    <row r="609" spans="1:10" x14ac:dyDescent="0.35">
      <c r="A609" s="49" t="s">
        <v>18</v>
      </c>
      <c r="B609" s="49" t="s">
        <v>1464</v>
      </c>
      <c r="C609" s="49" t="s">
        <v>1468</v>
      </c>
      <c r="D609" s="49" t="s">
        <v>1469</v>
      </c>
      <c r="E609" s="49">
        <v>521744</v>
      </c>
      <c r="F609" s="49" t="s">
        <v>1470</v>
      </c>
      <c r="G609" s="49" t="s">
        <v>18</v>
      </c>
      <c r="H609" s="49" t="s">
        <v>1468</v>
      </c>
      <c r="I609" s="49" t="s">
        <v>1469</v>
      </c>
      <c r="J609" s="49">
        <v>73.734000000000009</v>
      </c>
    </row>
    <row r="610" spans="1:10" x14ac:dyDescent="0.35">
      <c r="A610" s="49" t="s">
        <v>18</v>
      </c>
      <c r="B610" s="49" t="s">
        <v>1471</v>
      </c>
      <c r="C610" s="49">
        <v>699</v>
      </c>
      <c r="D610" s="49">
        <v>0</v>
      </c>
      <c r="E610" s="49">
        <v>521685</v>
      </c>
      <c r="F610" s="49" t="s">
        <v>121</v>
      </c>
      <c r="G610" s="49" t="s">
        <v>18</v>
      </c>
      <c r="H610" s="49">
        <v>699</v>
      </c>
      <c r="I610" s="49">
        <v>0</v>
      </c>
      <c r="J610" s="49">
        <v>699</v>
      </c>
    </row>
    <row r="611" spans="1:10" x14ac:dyDescent="0.35">
      <c r="A611" s="49" t="s">
        <v>18</v>
      </c>
      <c r="B611" s="49" t="s">
        <v>1471</v>
      </c>
      <c r="C611" s="49" t="s">
        <v>1472</v>
      </c>
      <c r="D611" s="49" t="s">
        <v>1473</v>
      </c>
      <c r="E611" s="49">
        <v>521693</v>
      </c>
      <c r="F611" s="49" t="s">
        <v>1474</v>
      </c>
      <c r="G611" s="49" t="s">
        <v>18</v>
      </c>
      <c r="H611" s="49" t="s">
        <v>1472</v>
      </c>
      <c r="I611" s="49" t="s">
        <v>1473</v>
      </c>
      <c r="J611" s="49">
        <v>15.694000000000001</v>
      </c>
    </row>
    <row r="612" spans="1:10" x14ac:dyDescent="0.35">
      <c r="A612" s="49" t="s">
        <v>18</v>
      </c>
      <c r="B612" s="49" t="s">
        <v>1475</v>
      </c>
      <c r="C612" s="49" t="s">
        <v>1476</v>
      </c>
      <c r="D612" s="49">
        <v>0</v>
      </c>
      <c r="E612" s="49">
        <v>521691</v>
      </c>
      <c r="F612" s="49" t="s">
        <v>1467</v>
      </c>
      <c r="G612" s="49" t="s">
        <v>18</v>
      </c>
      <c r="H612" s="49" t="s">
        <v>1476</v>
      </c>
      <c r="I612" s="49">
        <v>0</v>
      </c>
      <c r="J612" s="49">
        <v>14.47</v>
      </c>
    </row>
    <row r="613" spans="1:10" x14ac:dyDescent="0.35">
      <c r="A613" s="49" t="s">
        <v>18</v>
      </c>
      <c r="B613" s="49" t="s">
        <v>1477</v>
      </c>
      <c r="C613" s="49" t="s">
        <v>1478</v>
      </c>
      <c r="D613" s="49" t="s">
        <v>1479</v>
      </c>
      <c r="E613" s="49">
        <v>521677</v>
      </c>
      <c r="F613" s="49" t="s">
        <v>1480</v>
      </c>
      <c r="G613" s="49" t="s">
        <v>18</v>
      </c>
      <c r="H613" s="49" t="s">
        <v>1478</v>
      </c>
      <c r="I613" s="49" t="s">
        <v>1479</v>
      </c>
      <c r="J613" s="49">
        <v>300.96800000000002</v>
      </c>
    </row>
    <row r="614" spans="1:10" x14ac:dyDescent="0.35">
      <c r="A614" s="49" t="s">
        <v>18</v>
      </c>
      <c r="B614" s="49" t="s">
        <v>1460</v>
      </c>
      <c r="C614" s="49" t="s">
        <v>1481</v>
      </c>
      <c r="D614" s="49">
        <v>0</v>
      </c>
      <c r="E614" s="49">
        <v>521688</v>
      </c>
      <c r="F614" s="49" t="s">
        <v>1447</v>
      </c>
      <c r="G614" s="49" t="s">
        <v>18</v>
      </c>
      <c r="H614" s="49" t="s">
        <v>1481</v>
      </c>
      <c r="I614" s="49">
        <v>0</v>
      </c>
      <c r="J614" s="49">
        <v>1901.48</v>
      </c>
    </row>
    <row r="615" spans="1:10" x14ac:dyDescent="0.35">
      <c r="A615" s="49" t="s">
        <v>18</v>
      </c>
      <c r="B615" s="49" t="s">
        <v>1475</v>
      </c>
      <c r="C615" s="49" t="s">
        <v>889</v>
      </c>
      <c r="D615" s="49" t="s">
        <v>1482</v>
      </c>
      <c r="E615" s="49">
        <v>521687</v>
      </c>
      <c r="F615" s="49" t="s">
        <v>1483</v>
      </c>
      <c r="G615" s="49" t="s">
        <v>18</v>
      </c>
      <c r="H615" s="49" t="s">
        <v>889</v>
      </c>
      <c r="I615" s="49" t="s">
        <v>1482</v>
      </c>
      <c r="J615" s="49">
        <v>20.728000000000002</v>
      </c>
    </row>
    <row r="616" spans="1:10" x14ac:dyDescent="0.35">
      <c r="A616" s="49" t="s">
        <v>18</v>
      </c>
      <c r="B616" s="49" t="s">
        <v>1475</v>
      </c>
      <c r="C616" s="49" t="s">
        <v>1484</v>
      </c>
      <c r="D616" s="49" t="s">
        <v>1485</v>
      </c>
      <c r="E616" s="49">
        <v>521671</v>
      </c>
      <c r="F616" s="49" t="s">
        <v>1486</v>
      </c>
      <c r="G616" s="49" t="s">
        <v>18</v>
      </c>
      <c r="H616" s="49" t="s">
        <v>1484</v>
      </c>
      <c r="I616" s="49" t="s">
        <v>1485</v>
      </c>
      <c r="J616" s="49">
        <v>121.65799999999999</v>
      </c>
    </row>
    <row r="617" spans="1:10" x14ac:dyDescent="0.35">
      <c r="A617" s="49" t="s">
        <v>18</v>
      </c>
      <c r="B617" s="49" t="s">
        <v>1477</v>
      </c>
      <c r="C617" s="49" t="s">
        <v>1487</v>
      </c>
      <c r="D617" s="49" t="s">
        <v>1488</v>
      </c>
      <c r="E617" s="49">
        <v>521670</v>
      </c>
      <c r="F617" s="49" t="s">
        <v>1489</v>
      </c>
      <c r="G617" s="49" t="s">
        <v>18</v>
      </c>
      <c r="H617" s="49" t="s">
        <v>1487</v>
      </c>
      <c r="I617" s="49" t="s">
        <v>1488</v>
      </c>
      <c r="J617" s="49">
        <v>66.543999999999997</v>
      </c>
    </row>
    <row r="618" spans="1:10" x14ac:dyDescent="0.35">
      <c r="A618" s="49" t="s">
        <v>18</v>
      </c>
      <c r="B618" s="49" t="s">
        <v>1475</v>
      </c>
      <c r="C618" s="49" t="s">
        <v>1490</v>
      </c>
      <c r="D618" s="49" t="s">
        <v>55</v>
      </c>
      <c r="E618" s="49">
        <v>521669</v>
      </c>
      <c r="F618" s="49" t="s">
        <v>1491</v>
      </c>
      <c r="G618" s="49" t="s">
        <v>18</v>
      </c>
      <c r="H618" s="49" t="s">
        <v>1490</v>
      </c>
      <c r="I618" s="49" t="s">
        <v>55</v>
      </c>
      <c r="J618" s="49">
        <v>376.91199999999998</v>
      </c>
    </row>
    <row r="619" spans="1:10" x14ac:dyDescent="0.35">
      <c r="A619" s="49" t="s">
        <v>18</v>
      </c>
      <c r="B619" s="49" t="s">
        <v>1471</v>
      </c>
      <c r="C619" s="49" t="s">
        <v>1492</v>
      </c>
      <c r="D619" s="49">
        <v>0</v>
      </c>
      <c r="E619" s="49">
        <v>521684</v>
      </c>
      <c r="F619" s="49" t="s">
        <v>1493</v>
      </c>
      <c r="G619" s="49" t="s">
        <v>18</v>
      </c>
      <c r="H619" s="49" t="s">
        <v>1492</v>
      </c>
      <c r="I619" s="49">
        <v>0</v>
      </c>
      <c r="J619" s="49">
        <v>208.44</v>
      </c>
    </row>
    <row r="620" spans="1:10" x14ac:dyDescent="0.35">
      <c r="A620" s="49" t="s">
        <v>18</v>
      </c>
      <c r="B620" s="49" t="s">
        <v>1464</v>
      </c>
      <c r="C620" s="49" t="s">
        <v>1494</v>
      </c>
      <c r="D620" s="49">
        <v>0</v>
      </c>
      <c r="E620" s="49">
        <v>521665</v>
      </c>
      <c r="F620" s="49" t="s">
        <v>1495</v>
      </c>
      <c r="G620" s="49" t="s">
        <v>18</v>
      </c>
      <c r="H620" s="49" t="s">
        <v>1494</v>
      </c>
      <c r="I620" s="49">
        <v>0</v>
      </c>
      <c r="J620" s="49">
        <v>496.58</v>
      </c>
    </row>
    <row r="621" spans="1:10" x14ac:dyDescent="0.35">
      <c r="A621" s="49" t="s">
        <v>18</v>
      </c>
      <c r="B621" s="49" t="s">
        <v>1464</v>
      </c>
      <c r="C621" s="49" t="s">
        <v>1496</v>
      </c>
      <c r="D621" s="49">
        <v>0</v>
      </c>
      <c r="E621" s="49">
        <v>521664</v>
      </c>
      <c r="F621" s="49" t="s">
        <v>69</v>
      </c>
      <c r="G621" s="49" t="s">
        <v>18</v>
      </c>
      <c r="H621" s="49" t="s">
        <v>1496</v>
      </c>
      <c r="I621" s="49">
        <v>0</v>
      </c>
      <c r="J621" s="49">
        <v>19.88</v>
      </c>
    </row>
    <row r="622" spans="1:10" x14ac:dyDescent="0.35">
      <c r="A622" s="49" t="s">
        <v>18</v>
      </c>
      <c r="B622" s="49" t="s">
        <v>1464</v>
      </c>
      <c r="C622" s="49" t="s">
        <v>1497</v>
      </c>
      <c r="D622" s="49">
        <v>0</v>
      </c>
      <c r="E622" s="49">
        <v>521679</v>
      </c>
      <c r="F622" s="49" t="s">
        <v>1498</v>
      </c>
      <c r="G622" s="49" t="s">
        <v>18</v>
      </c>
      <c r="H622" s="49" t="s">
        <v>1497</v>
      </c>
      <c r="I622" s="49">
        <v>0</v>
      </c>
      <c r="J622" s="49">
        <v>1081.51</v>
      </c>
    </row>
    <row r="623" spans="1:10" x14ac:dyDescent="0.35">
      <c r="A623" s="49" t="s">
        <v>18</v>
      </c>
      <c r="B623" s="49" t="s">
        <v>1471</v>
      </c>
      <c r="C623" s="49" t="s">
        <v>1499</v>
      </c>
      <c r="D623" s="49" t="s">
        <v>1500</v>
      </c>
      <c r="E623" s="49">
        <v>521660</v>
      </c>
      <c r="F623" s="49" t="s">
        <v>1501</v>
      </c>
      <c r="G623" s="49" t="s">
        <v>18</v>
      </c>
      <c r="H623" s="49" t="s">
        <v>1499</v>
      </c>
      <c r="I623" s="49" t="s">
        <v>1500</v>
      </c>
      <c r="J623" s="49">
        <v>143.77800000000002</v>
      </c>
    </row>
    <row r="624" spans="1:10" x14ac:dyDescent="0.35">
      <c r="A624" s="49" t="s">
        <v>18</v>
      </c>
      <c r="B624" s="49" t="s">
        <v>1464</v>
      </c>
      <c r="C624" s="49" t="s">
        <v>1502</v>
      </c>
      <c r="D624" s="49" t="s">
        <v>1503</v>
      </c>
      <c r="E624" s="49">
        <v>521676</v>
      </c>
      <c r="F624" s="49" t="s">
        <v>1470</v>
      </c>
      <c r="G624" s="49" t="s">
        <v>18</v>
      </c>
      <c r="H624" s="49" t="s">
        <v>1502</v>
      </c>
      <c r="I624" s="49" t="s">
        <v>1504</v>
      </c>
      <c r="J624" s="49">
        <v>37.858000000000004</v>
      </c>
    </row>
    <row r="625" spans="1:10" x14ac:dyDescent="0.35">
      <c r="A625" s="49" t="s">
        <v>18</v>
      </c>
      <c r="B625" s="49" t="s">
        <v>1475</v>
      </c>
      <c r="C625" s="49" t="s">
        <v>1505</v>
      </c>
      <c r="D625" s="49" t="s">
        <v>1506</v>
      </c>
      <c r="E625" s="49">
        <v>521657</v>
      </c>
      <c r="F625" s="49" t="s">
        <v>1483</v>
      </c>
      <c r="G625" s="49" t="s">
        <v>18</v>
      </c>
      <c r="H625" s="49" t="s">
        <v>1505</v>
      </c>
      <c r="I625" s="49" t="s">
        <v>1506</v>
      </c>
      <c r="J625" s="49">
        <v>11.245999999999999</v>
      </c>
    </row>
    <row r="626" spans="1:10" x14ac:dyDescent="0.35">
      <c r="A626" s="49" t="s">
        <v>18</v>
      </c>
      <c r="B626" s="49" t="s">
        <v>1464</v>
      </c>
      <c r="C626" s="49" t="s">
        <v>1507</v>
      </c>
      <c r="D626" s="49">
        <v>0</v>
      </c>
      <c r="E626" s="49">
        <v>521656</v>
      </c>
      <c r="F626" s="49" t="s">
        <v>1495</v>
      </c>
      <c r="G626" s="49" t="s">
        <v>18</v>
      </c>
      <c r="H626" s="49" t="s">
        <v>1507</v>
      </c>
      <c r="I626" s="49">
        <v>0</v>
      </c>
      <c r="J626" s="49">
        <v>581.67999999999995</v>
      </c>
    </row>
    <row r="627" spans="1:10" x14ac:dyDescent="0.35">
      <c r="A627" s="49" t="s">
        <v>18</v>
      </c>
      <c r="B627" s="49" t="s">
        <v>1475</v>
      </c>
      <c r="C627" s="49" t="s">
        <v>1508</v>
      </c>
      <c r="D627" s="49" t="s">
        <v>1509</v>
      </c>
      <c r="E627" s="49">
        <v>521655</v>
      </c>
      <c r="F627" s="49" t="s">
        <v>1510</v>
      </c>
      <c r="G627" s="49" t="s">
        <v>18</v>
      </c>
      <c r="H627" s="49" t="s">
        <v>1508</v>
      </c>
      <c r="I627" s="49" t="s">
        <v>1509</v>
      </c>
      <c r="J627" s="49">
        <v>64.73</v>
      </c>
    </row>
    <row r="628" spans="1:10" x14ac:dyDescent="0.35">
      <c r="A628" s="49" t="s">
        <v>18</v>
      </c>
      <c r="B628" s="49" t="s">
        <v>1475</v>
      </c>
      <c r="C628" s="49" t="s">
        <v>1511</v>
      </c>
      <c r="D628" s="49" t="s">
        <v>1512</v>
      </c>
      <c r="E628" s="49">
        <v>521653</v>
      </c>
      <c r="F628" s="49" t="s">
        <v>613</v>
      </c>
      <c r="G628" s="49" t="s">
        <v>18</v>
      </c>
      <c r="H628" s="49" t="s">
        <v>1511</v>
      </c>
      <c r="I628" s="49" t="s">
        <v>1512</v>
      </c>
      <c r="J628" s="49">
        <v>22.19</v>
      </c>
    </row>
    <row r="629" spans="1:10" x14ac:dyDescent="0.35">
      <c r="A629" s="49" t="s">
        <v>18</v>
      </c>
      <c r="B629" s="49" t="s">
        <v>1477</v>
      </c>
      <c r="C629" s="49" t="s">
        <v>1513</v>
      </c>
      <c r="D629" s="49" t="s">
        <v>1514</v>
      </c>
      <c r="E629" s="49">
        <v>521674</v>
      </c>
      <c r="F629" s="49" t="s">
        <v>1515</v>
      </c>
      <c r="G629" s="49" t="s">
        <v>18</v>
      </c>
      <c r="H629" s="49" t="s">
        <v>1513</v>
      </c>
      <c r="I629" s="49" t="s">
        <v>1514</v>
      </c>
      <c r="J629" s="49">
        <v>106.9</v>
      </c>
    </row>
    <row r="630" spans="1:10" x14ac:dyDescent="0.35">
      <c r="A630" s="49" t="s">
        <v>18</v>
      </c>
      <c r="B630" s="49" t="s">
        <v>1464</v>
      </c>
      <c r="C630" s="49" t="s">
        <v>1516</v>
      </c>
      <c r="D630" s="49" t="s">
        <v>1517</v>
      </c>
      <c r="E630" s="49">
        <v>521666</v>
      </c>
      <c r="F630" s="49" t="s">
        <v>1518</v>
      </c>
      <c r="G630" s="49" t="s">
        <v>18</v>
      </c>
      <c r="H630" s="49" t="s">
        <v>1519</v>
      </c>
      <c r="I630" s="49" t="s">
        <v>1520</v>
      </c>
      <c r="J630" s="49">
        <v>756.52199999999993</v>
      </c>
    </row>
    <row r="631" spans="1:10" x14ac:dyDescent="0.35">
      <c r="A631" s="49" t="s">
        <v>18</v>
      </c>
      <c r="B631" s="49" t="s">
        <v>1477</v>
      </c>
      <c r="C631" s="49" t="s">
        <v>1362</v>
      </c>
      <c r="D631" s="49">
        <v>0</v>
      </c>
      <c r="E631" s="49">
        <v>521662</v>
      </c>
      <c r="F631" s="49" t="s">
        <v>1521</v>
      </c>
      <c r="G631" s="49" t="s">
        <v>18</v>
      </c>
      <c r="H631" s="49" t="s">
        <v>1362</v>
      </c>
      <c r="I631" s="49">
        <v>0</v>
      </c>
      <c r="J631" s="49">
        <v>12.17</v>
      </c>
    </row>
    <row r="632" spans="1:10" x14ac:dyDescent="0.35">
      <c r="A632" s="49" t="s">
        <v>18</v>
      </c>
      <c r="B632" s="49" t="s">
        <v>1477</v>
      </c>
      <c r="C632" s="49" t="s">
        <v>1522</v>
      </c>
      <c r="D632" s="49" t="s">
        <v>1523</v>
      </c>
      <c r="E632" s="49">
        <v>521658</v>
      </c>
      <c r="F632" s="49" t="s">
        <v>1524</v>
      </c>
      <c r="G632" s="49" t="s">
        <v>18</v>
      </c>
      <c r="H632" s="49" t="s">
        <v>1522</v>
      </c>
      <c r="I632" s="49" t="s">
        <v>1523</v>
      </c>
      <c r="J632" s="49">
        <v>54.08</v>
      </c>
    </row>
    <row r="633" spans="1:10" x14ac:dyDescent="0.35">
      <c r="A633" s="49" t="s">
        <v>18</v>
      </c>
      <c r="B633" s="49" t="s">
        <v>1471</v>
      </c>
      <c r="C633" s="49" t="s">
        <v>1525</v>
      </c>
      <c r="D633" s="49" t="s">
        <v>1526</v>
      </c>
      <c r="E633" s="49">
        <v>521651</v>
      </c>
      <c r="F633" s="49" t="s">
        <v>1177</v>
      </c>
      <c r="G633" s="49" t="s">
        <v>18</v>
      </c>
      <c r="H633" s="49" t="s">
        <v>1525</v>
      </c>
      <c r="I633" s="49" t="s">
        <v>1526</v>
      </c>
      <c r="J633" s="49">
        <v>24.318000000000001</v>
      </c>
    </row>
    <row r="634" spans="1:10" x14ac:dyDescent="0.35">
      <c r="A634" s="49" t="s">
        <v>18</v>
      </c>
      <c r="B634" s="49" t="s">
        <v>1471</v>
      </c>
      <c r="C634" s="49" t="s">
        <v>1527</v>
      </c>
      <c r="D634" s="49" t="s">
        <v>1528</v>
      </c>
      <c r="E634" s="49">
        <v>521650</v>
      </c>
      <c r="F634" s="49" t="s">
        <v>1081</v>
      </c>
      <c r="G634" s="49" t="s">
        <v>18</v>
      </c>
      <c r="H634" s="49" t="s">
        <v>1527</v>
      </c>
      <c r="I634" s="49" t="s">
        <v>1528</v>
      </c>
      <c r="J634" s="49">
        <v>866.43000000000006</v>
      </c>
    </row>
    <row r="635" spans="1:10" x14ac:dyDescent="0.35">
      <c r="A635" s="49" t="s">
        <v>18</v>
      </c>
      <c r="B635" s="49" t="s">
        <v>1471</v>
      </c>
      <c r="C635" s="49" t="s">
        <v>1534</v>
      </c>
      <c r="D635" s="49" t="s">
        <v>1535</v>
      </c>
      <c r="E635" s="49">
        <v>521649</v>
      </c>
      <c r="F635" s="49" t="s">
        <v>1536</v>
      </c>
      <c r="G635" s="49" t="s">
        <v>18</v>
      </c>
      <c r="H635" s="49" t="s">
        <v>1534</v>
      </c>
      <c r="I635" s="49" t="s">
        <v>1535</v>
      </c>
      <c r="J635" s="49">
        <v>73.73</v>
      </c>
    </row>
    <row r="636" spans="1:10" x14ac:dyDescent="0.35">
      <c r="A636" s="49" t="s">
        <v>18</v>
      </c>
      <c r="B636" s="49" t="s">
        <v>1460</v>
      </c>
      <c r="C636" s="49" t="s">
        <v>1537</v>
      </c>
      <c r="D636" s="49" t="s">
        <v>1538</v>
      </c>
      <c r="E636" s="49">
        <v>521648</v>
      </c>
      <c r="F636" s="49" t="s">
        <v>1081</v>
      </c>
      <c r="G636" s="49" t="s">
        <v>18</v>
      </c>
      <c r="H636" s="49" t="s">
        <v>1539</v>
      </c>
      <c r="I636" s="49" t="s">
        <v>1540</v>
      </c>
      <c r="J636" s="49">
        <v>360.57799999999997</v>
      </c>
    </row>
    <row r="637" spans="1:10" x14ac:dyDescent="0.35">
      <c r="A637" s="49" t="s">
        <v>18</v>
      </c>
      <c r="B637" s="49" t="s">
        <v>1475</v>
      </c>
      <c r="C637" s="49" t="s">
        <v>1541</v>
      </c>
      <c r="D637" s="49">
        <v>324</v>
      </c>
      <c r="E637" s="49">
        <v>520056</v>
      </c>
      <c r="F637" s="49" t="s">
        <v>168</v>
      </c>
      <c r="G637" s="49" t="s">
        <v>18</v>
      </c>
      <c r="H637" s="49" t="s">
        <v>1541</v>
      </c>
      <c r="I637" s="49">
        <v>324</v>
      </c>
      <c r="J637" s="49">
        <v>119.39</v>
      </c>
    </row>
    <row r="638" spans="1:10" x14ac:dyDescent="0.35">
      <c r="A638" s="49" t="s">
        <v>18</v>
      </c>
      <c r="B638" s="49" t="s">
        <v>1464</v>
      </c>
      <c r="C638" s="49" t="s">
        <v>1542</v>
      </c>
      <c r="D638" s="49" t="s">
        <v>1543</v>
      </c>
      <c r="E638" s="49">
        <v>521394</v>
      </c>
      <c r="F638" s="49" t="s">
        <v>1544</v>
      </c>
      <c r="G638" s="49" t="s">
        <v>18</v>
      </c>
      <c r="H638" s="49" t="s">
        <v>1542</v>
      </c>
      <c r="I638" s="49" t="s">
        <v>1543</v>
      </c>
      <c r="J638" s="49">
        <v>103.78800000000001</v>
      </c>
    </row>
    <row r="639" spans="1:10" x14ac:dyDescent="0.35">
      <c r="A639" s="49" t="s">
        <v>18</v>
      </c>
      <c r="B639" s="49" t="s">
        <v>1475</v>
      </c>
      <c r="C639" s="49" t="s">
        <v>1545</v>
      </c>
      <c r="D639" s="49">
        <v>0</v>
      </c>
      <c r="E639" s="49">
        <v>520965</v>
      </c>
      <c r="F639" s="49" t="s">
        <v>1096</v>
      </c>
      <c r="G639" s="49" t="s">
        <v>18</v>
      </c>
      <c r="H639" s="49" t="s">
        <v>1545</v>
      </c>
      <c r="I639" s="49">
        <v>0</v>
      </c>
      <c r="J639" s="49">
        <v>18.07</v>
      </c>
    </row>
    <row r="640" spans="1:10" x14ac:dyDescent="0.35">
      <c r="A640" s="49" t="s">
        <v>18</v>
      </c>
      <c r="B640" s="49" t="s">
        <v>1464</v>
      </c>
      <c r="C640" s="49" t="s">
        <v>1548</v>
      </c>
      <c r="D640" s="49" t="s">
        <v>1549</v>
      </c>
      <c r="E640" s="49">
        <v>520551</v>
      </c>
      <c r="F640" s="49" t="s">
        <v>1550</v>
      </c>
      <c r="G640" s="49" t="s">
        <v>18</v>
      </c>
      <c r="H640" s="49" t="s">
        <v>1548</v>
      </c>
      <c r="I640" s="49" t="s">
        <v>1551</v>
      </c>
      <c r="J640" s="49">
        <v>71.822000000000003</v>
      </c>
    </row>
    <row r="641" spans="1:10" x14ac:dyDescent="0.35">
      <c r="A641" s="49" t="s">
        <v>18</v>
      </c>
      <c r="B641" s="49" t="s">
        <v>1464</v>
      </c>
      <c r="C641" s="49" t="s">
        <v>1502</v>
      </c>
      <c r="D641" s="49" t="s">
        <v>1503</v>
      </c>
      <c r="E641" s="49">
        <v>521676</v>
      </c>
      <c r="F641" s="49" t="s">
        <v>1470</v>
      </c>
      <c r="G641" s="49" t="s">
        <v>34</v>
      </c>
      <c r="H641" s="49">
        <v>0</v>
      </c>
      <c r="I641" s="49" t="s">
        <v>1574</v>
      </c>
      <c r="J641" s="49">
        <v>1.4419999999999999</v>
      </c>
    </row>
    <row r="642" spans="1:10" x14ac:dyDescent="0.35">
      <c r="A642" s="49" t="s">
        <v>18</v>
      </c>
      <c r="B642" s="49" t="s">
        <v>1464</v>
      </c>
      <c r="C642" s="49" t="s">
        <v>1516</v>
      </c>
      <c r="D642" s="49" t="s">
        <v>1517</v>
      </c>
      <c r="E642" s="49">
        <v>521666</v>
      </c>
      <c r="F642" s="49" t="s">
        <v>1518</v>
      </c>
      <c r="G642" s="49" t="s">
        <v>34</v>
      </c>
      <c r="H642" s="49" t="s">
        <v>1575</v>
      </c>
      <c r="I642" s="49" t="s">
        <v>1576</v>
      </c>
      <c r="J642" s="49">
        <v>190.27600000000001</v>
      </c>
    </row>
    <row r="643" spans="1:10" x14ac:dyDescent="0.35">
      <c r="A643" s="49" t="s">
        <v>18</v>
      </c>
      <c r="B643" s="49" t="s">
        <v>1464</v>
      </c>
      <c r="C643" s="49" t="s">
        <v>1548</v>
      </c>
      <c r="D643" s="49" t="s">
        <v>1549</v>
      </c>
      <c r="E643" s="49">
        <v>520551</v>
      </c>
      <c r="F643" s="49" t="s">
        <v>1550</v>
      </c>
      <c r="G643" s="49" t="s">
        <v>36</v>
      </c>
      <c r="H643" s="49">
        <v>0</v>
      </c>
      <c r="I643" s="49" t="s">
        <v>1577</v>
      </c>
      <c r="J643" s="49">
        <v>29.368000000000002</v>
      </c>
    </row>
    <row r="644" spans="1:10" x14ac:dyDescent="0.35">
      <c r="A644" s="49" t="s">
        <v>18</v>
      </c>
      <c r="B644" s="49" t="s">
        <v>1464</v>
      </c>
      <c r="C644" s="49" t="s">
        <v>1516</v>
      </c>
      <c r="D644" s="49" t="s">
        <v>1517</v>
      </c>
      <c r="E644" s="49">
        <v>521666</v>
      </c>
      <c r="F644" s="49" t="s">
        <v>1518</v>
      </c>
      <c r="G644" s="49" t="s">
        <v>36</v>
      </c>
      <c r="H644" s="49" t="s">
        <v>1587</v>
      </c>
      <c r="I644" s="49" t="s">
        <v>1588</v>
      </c>
      <c r="J644" s="49">
        <v>173.458</v>
      </c>
    </row>
    <row r="645" spans="1:10" x14ac:dyDescent="0.35">
      <c r="A645" s="49" t="s">
        <v>18</v>
      </c>
      <c r="B645" s="49" t="s">
        <v>1460</v>
      </c>
      <c r="C645" s="49" t="s">
        <v>1537</v>
      </c>
      <c r="D645" s="49" t="s">
        <v>1538</v>
      </c>
      <c r="E645" s="49">
        <v>521648</v>
      </c>
      <c r="F645" s="49" t="s">
        <v>1081</v>
      </c>
      <c r="G645" s="49" t="s">
        <v>41</v>
      </c>
      <c r="H645" s="49" t="s">
        <v>1592</v>
      </c>
      <c r="I645" s="49" t="s">
        <v>1593</v>
      </c>
      <c r="J645" s="49">
        <v>324.21199999999999</v>
      </c>
    </row>
    <row r="646" spans="1:10" x14ac:dyDescent="0.35">
      <c r="A646" s="49" t="s">
        <v>1552</v>
      </c>
      <c r="B646" s="49">
        <v>99</v>
      </c>
      <c r="C646" s="49" t="s">
        <v>1553</v>
      </c>
      <c r="D646" s="49" t="s">
        <v>1554</v>
      </c>
      <c r="E646" s="49">
        <v>521590</v>
      </c>
      <c r="F646" s="49" t="s">
        <v>1134</v>
      </c>
      <c r="G646" s="49" t="s">
        <v>1552</v>
      </c>
      <c r="H646" s="49" t="s">
        <v>1553</v>
      </c>
      <c r="I646" s="49" t="s">
        <v>1554</v>
      </c>
      <c r="J646" s="49">
        <v>98.968000000000004</v>
      </c>
    </row>
    <row r="647" spans="1:10" x14ac:dyDescent="0.35">
      <c r="A647" s="49" t="s">
        <v>1552</v>
      </c>
      <c r="B647" s="49">
        <v>99</v>
      </c>
      <c r="C647" s="49">
        <v>5</v>
      </c>
      <c r="D647" s="49">
        <v>3</v>
      </c>
      <c r="E647" s="49">
        <v>521538</v>
      </c>
      <c r="F647" s="49" t="s">
        <v>1555</v>
      </c>
      <c r="G647" s="49" t="s">
        <v>1552</v>
      </c>
      <c r="H647" s="49">
        <v>5</v>
      </c>
      <c r="I647" s="49">
        <v>3</v>
      </c>
      <c r="J647" s="49">
        <v>5.6</v>
      </c>
    </row>
    <row r="648" spans="1:10" x14ac:dyDescent="0.35">
      <c r="A648" s="49" t="s">
        <v>1552</v>
      </c>
      <c r="B648" s="49">
        <v>99</v>
      </c>
      <c r="C648" s="49" t="s">
        <v>1556</v>
      </c>
      <c r="D648" s="49" t="s">
        <v>1496</v>
      </c>
      <c r="E648" s="49">
        <v>521502</v>
      </c>
      <c r="F648" s="49" t="s">
        <v>1305</v>
      </c>
      <c r="G648" s="49" t="s">
        <v>1552</v>
      </c>
      <c r="H648" s="49" t="s">
        <v>1556</v>
      </c>
      <c r="I648" s="49" t="s">
        <v>1496</v>
      </c>
      <c r="J648" s="49">
        <v>40.566000000000003</v>
      </c>
    </row>
    <row r="649" spans="1:10" x14ac:dyDescent="0.35">
      <c r="A649" s="49" t="s">
        <v>1552</v>
      </c>
      <c r="B649" s="49">
        <v>99</v>
      </c>
      <c r="C649" s="49" t="s">
        <v>1557</v>
      </c>
      <c r="D649" s="49" t="s">
        <v>866</v>
      </c>
      <c r="E649" s="49">
        <v>521437</v>
      </c>
      <c r="F649" s="49" t="s">
        <v>1558</v>
      </c>
      <c r="G649" s="49" t="s">
        <v>1552</v>
      </c>
      <c r="H649" s="49" t="s">
        <v>1557</v>
      </c>
      <c r="I649" s="49" t="s">
        <v>866</v>
      </c>
      <c r="J649" s="49">
        <v>83.078000000000003</v>
      </c>
    </row>
    <row r="650" spans="1:10" x14ac:dyDescent="0.35">
      <c r="A650" s="49" t="s">
        <v>1552</v>
      </c>
      <c r="B650" s="49">
        <v>99</v>
      </c>
      <c r="C650" s="49" t="s">
        <v>1559</v>
      </c>
      <c r="D650" s="49">
        <v>0</v>
      </c>
      <c r="E650" s="49">
        <v>521420</v>
      </c>
      <c r="F650" s="49" t="s">
        <v>818</v>
      </c>
      <c r="G650" s="49" t="s">
        <v>1552</v>
      </c>
      <c r="H650" s="49" t="s">
        <v>1559</v>
      </c>
      <c r="I650" s="49">
        <v>0</v>
      </c>
      <c r="J650" s="49">
        <v>26.05</v>
      </c>
    </row>
    <row r="651" spans="1:10" x14ac:dyDescent="0.35">
      <c r="A651" s="49" t="s">
        <v>1552</v>
      </c>
      <c r="B651" s="49">
        <v>99</v>
      </c>
      <c r="C651" s="49">
        <v>48</v>
      </c>
      <c r="D651" s="49">
        <v>6</v>
      </c>
      <c r="E651" s="49">
        <v>521274</v>
      </c>
      <c r="F651" s="49" t="s">
        <v>1560</v>
      </c>
      <c r="G651" s="49" t="s">
        <v>1552</v>
      </c>
      <c r="H651" s="49">
        <v>48</v>
      </c>
      <c r="I651" s="49">
        <v>6</v>
      </c>
      <c r="J651" s="49">
        <v>49.2</v>
      </c>
    </row>
    <row r="652" spans="1:10" x14ac:dyDescent="0.35">
      <c r="A652" s="49" t="s">
        <v>1552</v>
      </c>
      <c r="B652" s="49">
        <v>99</v>
      </c>
      <c r="C652" s="49" t="s">
        <v>1561</v>
      </c>
      <c r="D652" s="49">
        <v>0</v>
      </c>
      <c r="E652" s="49">
        <v>521270</v>
      </c>
      <c r="F652" s="49" t="s">
        <v>1562</v>
      </c>
      <c r="G652" s="49" t="s">
        <v>1552</v>
      </c>
      <c r="H652" s="49" t="s">
        <v>1561</v>
      </c>
      <c r="I652" s="49">
        <v>0</v>
      </c>
      <c r="J652" s="49">
        <v>56.63</v>
      </c>
    </row>
    <row r="653" spans="1:10" x14ac:dyDescent="0.35">
      <c r="A653" s="49" t="s">
        <v>1552</v>
      </c>
      <c r="B653" s="49">
        <v>99</v>
      </c>
      <c r="C653" s="49">
        <v>98</v>
      </c>
      <c r="D653" s="49">
        <v>14</v>
      </c>
      <c r="E653" s="49">
        <v>521236</v>
      </c>
      <c r="F653" s="49" t="s">
        <v>1563</v>
      </c>
      <c r="G653" s="49" t="s">
        <v>1552</v>
      </c>
      <c r="H653" s="49">
        <v>98</v>
      </c>
      <c r="I653" s="49">
        <v>14</v>
      </c>
      <c r="J653" s="49">
        <v>100.8</v>
      </c>
    </row>
    <row r="654" spans="1:10" x14ac:dyDescent="0.35">
      <c r="A654" s="49" t="s">
        <v>1552</v>
      </c>
      <c r="B654" s="49">
        <v>99</v>
      </c>
      <c r="C654" s="49">
        <v>257</v>
      </c>
      <c r="D654" s="49">
        <v>0</v>
      </c>
      <c r="E654" s="49">
        <v>521221</v>
      </c>
      <c r="F654" s="49" t="s">
        <v>1564</v>
      </c>
      <c r="G654" s="49" t="s">
        <v>1552</v>
      </c>
      <c r="H654" s="49">
        <v>257</v>
      </c>
      <c r="I654" s="49">
        <v>0</v>
      </c>
      <c r="J654" s="49">
        <v>257</v>
      </c>
    </row>
    <row r="655" spans="1:10" x14ac:dyDescent="0.35">
      <c r="A655" s="49" t="s">
        <v>1552</v>
      </c>
      <c r="B655" s="49">
        <v>99</v>
      </c>
      <c r="C655" s="49" t="s">
        <v>1565</v>
      </c>
      <c r="D655" s="49">
        <v>0</v>
      </c>
      <c r="E655" s="49">
        <v>521220</v>
      </c>
      <c r="F655" s="49" t="s">
        <v>1564</v>
      </c>
      <c r="G655" s="49" t="s">
        <v>1552</v>
      </c>
      <c r="H655" s="49" t="s">
        <v>1565</v>
      </c>
      <c r="I655" s="49">
        <v>0</v>
      </c>
      <c r="J655" s="49">
        <v>191.58</v>
      </c>
    </row>
    <row r="656" spans="1:10" x14ac:dyDescent="0.35">
      <c r="A656" s="49" t="s">
        <v>1552</v>
      </c>
      <c r="B656" s="49">
        <v>99</v>
      </c>
      <c r="C656" s="49">
        <v>301</v>
      </c>
      <c r="D656" s="49">
        <v>159</v>
      </c>
      <c r="E656" s="49">
        <v>521179</v>
      </c>
      <c r="F656" s="49" t="s">
        <v>1566</v>
      </c>
      <c r="G656" s="49" t="s">
        <v>1552</v>
      </c>
      <c r="H656" s="49">
        <v>0</v>
      </c>
      <c r="I656" s="49">
        <v>0</v>
      </c>
      <c r="J656" s="49">
        <v>0</v>
      </c>
    </row>
    <row r="657" spans="1:10" x14ac:dyDescent="0.35">
      <c r="A657" s="49" t="s">
        <v>1552</v>
      </c>
      <c r="B657" s="49">
        <v>99</v>
      </c>
      <c r="C657" s="49">
        <v>106</v>
      </c>
      <c r="D657" s="49">
        <v>0</v>
      </c>
      <c r="E657" s="49">
        <v>521033</v>
      </c>
      <c r="F657" s="49" t="s">
        <v>1567</v>
      </c>
      <c r="G657" s="49" t="s">
        <v>1552</v>
      </c>
      <c r="H657" s="49">
        <v>106</v>
      </c>
      <c r="I657" s="49">
        <v>0</v>
      </c>
      <c r="J657" s="49">
        <v>106</v>
      </c>
    </row>
    <row r="658" spans="1:10" x14ac:dyDescent="0.35">
      <c r="A658" s="49" t="s">
        <v>1552</v>
      </c>
      <c r="B658" s="49">
        <v>99</v>
      </c>
      <c r="C658" s="49">
        <v>20</v>
      </c>
      <c r="D658" s="49">
        <v>0</v>
      </c>
      <c r="E658" s="49">
        <v>520993</v>
      </c>
      <c r="F658" s="49" t="s">
        <v>1568</v>
      </c>
      <c r="G658" s="49" t="s">
        <v>1552</v>
      </c>
      <c r="H658" s="49">
        <v>20</v>
      </c>
      <c r="I658" s="49">
        <v>0</v>
      </c>
      <c r="J658" s="49">
        <v>20</v>
      </c>
    </row>
    <row r="659" spans="1:10" x14ac:dyDescent="0.35">
      <c r="A659" s="49" t="s">
        <v>1552</v>
      </c>
      <c r="B659" s="49">
        <v>99</v>
      </c>
      <c r="C659" s="49" t="s">
        <v>1569</v>
      </c>
      <c r="D659" s="49">
        <v>0</v>
      </c>
      <c r="E659" s="49">
        <v>520728</v>
      </c>
      <c r="F659" s="49" t="s">
        <v>1429</v>
      </c>
      <c r="G659" s="49" t="s">
        <v>1552</v>
      </c>
      <c r="H659" s="49" t="s">
        <v>1569</v>
      </c>
      <c r="I659" s="49">
        <v>0</v>
      </c>
      <c r="J659" s="49">
        <v>81.13</v>
      </c>
    </row>
    <row r="660" spans="1:10" x14ac:dyDescent="0.35">
      <c r="A660" s="49" t="s">
        <v>1552</v>
      </c>
      <c r="B660" s="49">
        <v>99</v>
      </c>
      <c r="C660" s="49" t="s">
        <v>1570</v>
      </c>
      <c r="D660" s="49">
        <v>0</v>
      </c>
      <c r="E660" s="49">
        <v>520727</v>
      </c>
      <c r="F660" s="49" t="s">
        <v>1571</v>
      </c>
      <c r="G660" s="49" t="s">
        <v>1552</v>
      </c>
      <c r="H660" s="49" t="s">
        <v>1570</v>
      </c>
      <c r="I660" s="49">
        <v>0</v>
      </c>
      <c r="J660" s="49">
        <v>43.06</v>
      </c>
    </row>
    <row r="661" spans="1:10" x14ac:dyDescent="0.35">
      <c r="A661" s="49" t="s">
        <v>1552</v>
      </c>
      <c r="B661" s="49">
        <v>99</v>
      </c>
      <c r="C661" s="49" t="s">
        <v>1572</v>
      </c>
      <c r="D661" s="49">
        <v>0</v>
      </c>
      <c r="E661" s="49">
        <v>520725</v>
      </c>
      <c r="F661" s="49" t="s">
        <v>1573</v>
      </c>
      <c r="G661" s="49" t="s">
        <v>1552</v>
      </c>
      <c r="H661" s="49" t="s">
        <v>1572</v>
      </c>
      <c r="I661" s="49">
        <v>0</v>
      </c>
      <c r="J661" s="49">
        <v>92.11</v>
      </c>
    </row>
    <row r="662" spans="1:10" x14ac:dyDescent="0.35">
      <c r="A662" s="49" t="s">
        <v>1552</v>
      </c>
      <c r="B662" s="49">
        <v>99</v>
      </c>
      <c r="C662" s="49">
        <v>301</v>
      </c>
      <c r="D662" s="49">
        <v>159</v>
      </c>
      <c r="E662" s="49">
        <v>521179</v>
      </c>
      <c r="F662" s="49" t="s">
        <v>1566</v>
      </c>
      <c r="G662" s="49" t="s">
        <v>1552</v>
      </c>
      <c r="H662" s="49">
        <v>301</v>
      </c>
      <c r="I662" s="49">
        <v>159</v>
      </c>
      <c r="J662" s="49">
        <v>332.8</v>
      </c>
    </row>
    <row r="663" spans="1:10" x14ac:dyDescent="0.35">
      <c r="A663" s="49" t="s">
        <v>19</v>
      </c>
      <c r="B663" s="49" t="s">
        <v>1578</v>
      </c>
      <c r="C663" s="49" t="s">
        <v>1579</v>
      </c>
      <c r="D663" s="49" t="s">
        <v>1580</v>
      </c>
      <c r="E663" s="49">
        <v>521836</v>
      </c>
      <c r="F663" s="49" t="s">
        <v>1581</v>
      </c>
      <c r="G663" s="49" t="s">
        <v>19</v>
      </c>
      <c r="H663" s="49" t="s">
        <v>1579</v>
      </c>
      <c r="I663" s="49" t="s">
        <v>1580</v>
      </c>
      <c r="J663" s="49">
        <v>90.923999999999992</v>
      </c>
    </row>
    <row r="664" spans="1:10" x14ac:dyDescent="0.35">
      <c r="A664" s="49" t="s">
        <v>19</v>
      </c>
      <c r="B664" s="49" t="s">
        <v>1582</v>
      </c>
      <c r="C664" s="49" t="s">
        <v>1583</v>
      </c>
      <c r="D664" s="49">
        <v>0</v>
      </c>
      <c r="E664" s="49">
        <v>521813</v>
      </c>
      <c r="F664" s="49" t="s">
        <v>1584</v>
      </c>
      <c r="G664" s="49" t="s">
        <v>19</v>
      </c>
      <c r="H664" s="49" t="s">
        <v>1583</v>
      </c>
      <c r="I664" s="49">
        <v>0</v>
      </c>
      <c r="J664" s="49">
        <v>38.65</v>
      </c>
    </row>
    <row r="665" spans="1:10" x14ac:dyDescent="0.35">
      <c r="A665" s="49" t="s">
        <v>19</v>
      </c>
      <c r="B665" s="49">
        <v>89</v>
      </c>
      <c r="C665" s="49" t="s">
        <v>1585</v>
      </c>
      <c r="D665" s="49">
        <v>0</v>
      </c>
      <c r="E665" s="49">
        <v>521727</v>
      </c>
      <c r="F665" s="49" t="s">
        <v>1586</v>
      </c>
      <c r="G665" s="49" t="s">
        <v>19</v>
      </c>
      <c r="H665" s="49" t="s">
        <v>1585</v>
      </c>
      <c r="I665" s="49">
        <v>0</v>
      </c>
      <c r="J665" s="49">
        <v>20.03</v>
      </c>
    </row>
    <row r="666" spans="1:10" x14ac:dyDescent="0.35">
      <c r="A666" s="49" t="s">
        <v>19</v>
      </c>
      <c r="B666" s="49" t="s">
        <v>1582</v>
      </c>
      <c r="C666" s="49" t="s">
        <v>1589</v>
      </c>
      <c r="D666" s="49" t="s">
        <v>1590</v>
      </c>
      <c r="E666" s="49">
        <v>521626</v>
      </c>
      <c r="F666" s="49" t="s">
        <v>1591</v>
      </c>
      <c r="G666" s="49" t="s">
        <v>19</v>
      </c>
      <c r="H666" s="49" t="s">
        <v>1589</v>
      </c>
      <c r="I666" s="49" t="s">
        <v>1590</v>
      </c>
      <c r="J666" s="49">
        <v>133.77199999999999</v>
      </c>
    </row>
    <row r="667" spans="1:10" x14ac:dyDescent="0.35">
      <c r="A667" s="49" t="s">
        <v>19</v>
      </c>
      <c r="B667" s="49">
        <v>89</v>
      </c>
      <c r="C667" s="49" t="s">
        <v>1594</v>
      </c>
      <c r="D667" s="49" t="s">
        <v>1595</v>
      </c>
      <c r="E667" s="49">
        <v>521585</v>
      </c>
      <c r="F667" s="49" t="s">
        <v>1596</v>
      </c>
      <c r="G667" s="49" t="s">
        <v>19</v>
      </c>
      <c r="H667" s="49" t="s">
        <v>1594</v>
      </c>
      <c r="I667" s="49" t="s">
        <v>1595</v>
      </c>
      <c r="J667" s="49">
        <v>126.102</v>
      </c>
    </row>
    <row r="668" spans="1:10" x14ac:dyDescent="0.35">
      <c r="A668" s="49" t="s">
        <v>19</v>
      </c>
      <c r="B668" s="49">
        <v>89</v>
      </c>
      <c r="C668" s="49" t="s">
        <v>1597</v>
      </c>
      <c r="D668" s="49" t="s">
        <v>1598</v>
      </c>
      <c r="E668" s="49">
        <v>521539</v>
      </c>
      <c r="F668" s="49" t="s">
        <v>1599</v>
      </c>
      <c r="G668" s="49" t="s">
        <v>19</v>
      </c>
      <c r="H668" s="49" t="s">
        <v>1597</v>
      </c>
      <c r="I668" s="49" t="s">
        <v>1598</v>
      </c>
      <c r="J668" s="49">
        <v>256.50200000000001</v>
      </c>
    </row>
    <row r="669" spans="1:10" x14ac:dyDescent="0.35">
      <c r="A669" s="49" t="s">
        <v>19</v>
      </c>
      <c r="B669" s="49">
        <v>93</v>
      </c>
      <c r="C669" s="49" t="s">
        <v>1600</v>
      </c>
      <c r="D669" s="49">
        <v>0</v>
      </c>
      <c r="E669" s="49">
        <v>521537</v>
      </c>
      <c r="F669" s="49" t="s">
        <v>1601</v>
      </c>
      <c r="G669" s="49" t="s">
        <v>19</v>
      </c>
      <c r="H669" s="49" t="s">
        <v>1600</v>
      </c>
      <c r="I669" s="49">
        <v>0</v>
      </c>
      <c r="J669" s="49">
        <v>50.27</v>
      </c>
    </row>
    <row r="670" spans="1:10" x14ac:dyDescent="0.35">
      <c r="A670" s="49" t="s">
        <v>19</v>
      </c>
      <c r="B670" s="49">
        <v>81</v>
      </c>
      <c r="C670" s="49" t="s">
        <v>495</v>
      </c>
      <c r="D670" s="49" t="s">
        <v>1602</v>
      </c>
      <c r="E670" s="49">
        <v>521529</v>
      </c>
      <c r="F670" s="49" t="s">
        <v>1603</v>
      </c>
      <c r="G670" s="49" t="s">
        <v>19</v>
      </c>
      <c r="H670" s="49" t="s">
        <v>495</v>
      </c>
      <c r="I670" s="49" t="s">
        <v>1602</v>
      </c>
      <c r="J670" s="49">
        <v>35.564</v>
      </c>
    </row>
    <row r="671" spans="1:10" x14ac:dyDescent="0.35">
      <c r="A671" s="49" t="s">
        <v>19</v>
      </c>
      <c r="B671" s="49">
        <v>89</v>
      </c>
      <c r="C671" s="49" t="s">
        <v>1604</v>
      </c>
      <c r="D671" s="49" t="s">
        <v>1605</v>
      </c>
      <c r="E671" s="49">
        <v>521492</v>
      </c>
      <c r="F671" s="49" t="s">
        <v>1606</v>
      </c>
      <c r="G671" s="49" t="s">
        <v>19</v>
      </c>
      <c r="H671" s="49" t="s">
        <v>1604</v>
      </c>
      <c r="I671" s="49" t="s">
        <v>1605</v>
      </c>
      <c r="J671" s="49">
        <v>18.986000000000001</v>
      </c>
    </row>
    <row r="672" spans="1:10" x14ac:dyDescent="0.35">
      <c r="A672" s="49" t="s">
        <v>19</v>
      </c>
      <c r="B672" s="49">
        <v>81</v>
      </c>
      <c r="C672" s="49" t="s">
        <v>1607</v>
      </c>
      <c r="D672" s="49" t="s">
        <v>1608</v>
      </c>
      <c r="E672" s="49">
        <v>520515</v>
      </c>
      <c r="F672" s="49" t="s">
        <v>1609</v>
      </c>
      <c r="G672" s="49" t="s">
        <v>12</v>
      </c>
      <c r="H672" s="49" t="s">
        <v>1610</v>
      </c>
      <c r="I672" s="49" t="s">
        <v>1611</v>
      </c>
      <c r="J672" s="49">
        <v>7.9480000000000004</v>
      </c>
    </row>
    <row r="673" spans="1:10" x14ac:dyDescent="0.35">
      <c r="A673" s="49" t="s">
        <v>19</v>
      </c>
      <c r="B673" s="49" t="s">
        <v>1582</v>
      </c>
      <c r="C673" s="49" t="s">
        <v>1612</v>
      </c>
      <c r="D673" s="49" t="s">
        <v>1613</v>
      </c>
      <c r="E673" s="49">
        <v>523044</v>
      </c>
      <c r="F673" s="49" t="s">
        <v>1614</v>
      </c>
      <c r="G673" s="49" t="s">
        <v>19</v>
      </c>
      <c r="H673" s="49" t="s">
        <v>1612</v>
      </c>
      <c r="I673" s="49" t="s">
        <v>1613</v>
      </c>
      <c r="J673" s="49">
        <v>31.344000000000001</v>
      </c>
    </row>
    <row r="674" spans="1:10" x14ac:dyDescent="0.35">
      <c r="A674" s="49" t="s">
        <v>19</v>
      </c>
      <c r="B674" s="49">
        <v>94</v>
      </c>
      <c r="C674" s="49" t="s">
        <v>1615</v>
      </c>
      <c r="D674" s="49" t="s">
        <v>1616</v>
      </c>
      <c r="E674" s="49">
        <v>522739</v>
      </c>
      <c r="F674" s="49" t="s">
        <v>1617</v>
      </c>
      <c r="G674" s="49" t="s">
        <v>19</v>
      </c>
      <c r="H674" s="49" t="s">
        <v>1615</v>
      </c>
      <c r="I674" s="49" t="s">
        <v>1616</v>
      </c>
      <c r="J674" s="49">
        <v>156.58199999999999</v>
      </c>
    </row>
    <row r="675" spans="1:10" x14ac:dyDescent="0.35">
      <c r="A675" s="49" t="s">
        <v>19</v>
      </c>
      <c r="B675" s="49" t="s">
        <v>1578</v>
      </c>
      <c r="C675" s="49" t="s">
        <v>1618</v>
      </c>
      <c r="D675" s="49">
        <v>0</v>
      </c>
      <c r="E675" s="49">
        <v>522732</v>
      </c>
      <c r="F675" s="49" t="s">
        <v>1591</v>
      </c>
      <c r="G675" s="49" t="s">
        <v>19</v>
      </c>
      <c r="H675" s="49" t="s">
        <v>1618</v>
      </c>
      <c r="I675" s="49">
        <v>0</v>
      </c>
      <c r="J675" s="49">
        <v>25.95</v>
      </c>
    </row>
    <row r="676" spans="1:10" x14ac:dyDescent="0.35">
      <c r="A676" s="49" t="s">
        <v>19</v>
      </c>
      <c r="B676" s="49" t="s">
        <v>1619</v>
      </c>
      <c r="C676" s="49" t="s">
        <v>1620</v>
      </c>
      <c r="D676" s="49">
        <v>0</v>
      </c>
      <c r="E676" s="49">
        <v>521411</v>
      </c>
      <c r="F676" s="49" t="s">
        <v>1621</v>
      </c>
      <c r="G676" s="49" t="s">
        <v>19</v>
      </c>
      <c r="H676" s="49" t="s">
        <v>1620</v>
      </c>
      <c r="I676" s="49">
        <v>0</v>
      </c>
      <c r="J676" s="49">
        <v>22.1</v>
      </c>
    </row>
    <row r="677" spans="1:10" x14ac:dyDescent="0.35">
      <c r="A677" s="49" t="s">
        <v>19</v>
      </c>
      <c r="B677" s="49" t="s">
        <v>1578</v>
      </c>
      <c r="C677" s="49">
        <v>45</v>
      </c>
      <c r="D677" s="49">
        <v>0</v>
      </c>
      <c r="E677" s="49">
        <v>521696</v>
      </c>
      <c r="F677" s="49" t="s">
        <v>1622</v>
      </c>
      <c r="G677" s="49" t="s">
        <v>19</v>
      </c>
      <c r="H677" s="49">
        <v>45</v>
      </c>
      <c r="I677" s="49">
        <v>0</v>
      </c>
      <c r="J677" s="49">
        <v>45</v>
      </c>
    </row>
    <row r="678" spans="1:10" x14ac:dyDescent="0.35">
      <c r="A678" s="49" t="s">
        <v>19</v>
      </c>
      <c r="B678" s="49" t="s">
        <v>1578</v>
      </c>
      <c r="C678" s="49">
        <v>347</v>
      </c>
      <c r="D678" s="49">
        <v>0</v>
      </c>
      <c r="E678" s="49">
        <v>521586</v>
      </c>
      <c r="F678" s="49" t="s">
        <v>121</v>
      </c>
      <c r="G678" s="49" t="s">
        <v>19</v>
      </c>
      <c r="H678" s="49">
        <v>347</v>
      </c>
      <c r="I678" s="49">
        <v>0</v>
      </c>
      <c r="J678" s="49">
        <v>347</v>
      </c>
    </row>
    <row r="679" spans="1:10" x14ac:dyDescent="0.35">
      <c r="A679" s="49" t="s">
        <v>19</v>
      </c>
      <c r="B679" s="49" t="s">
        <v>1619</v>
      </c>
      <c r="C679" s="49" t="s">
        <v>1623</v>
      </c>
      <c r="D679" s="49" t="s">
        <v>1624</v>
      </c>
      <c r="E679" s="49">
        <v>521490</v>
      </c>
      <c r="F679" s="49" t="s">
        <v>1625</v>
      </c>
      <c r="G679" s="49" t="s">
        <v>19</v>
      </c>
      <c r="H679" s="49" t="s">
        <v>1623</v>
      </c>
      <c r="I679" s="49" t="s">
        <v>1624</v>
      </c>
      <c r="J679" s="49">
        <v>55.124000000000002</v>
      </c>
    </row>
    <row r="680" spans="1:10" x14ac:dyDescent="0.35">
      <c r="A680" s="49" t="s">
        <v>19</v>
      </c>
      <c r="B680" s="49" t="s">
        <v>1578</v>
      </c>
      <c r="C680" s="49" t="s">
        <v>587</v>
      </c>
      <c r="D680" s="49" t="s">
        <v>1626</v>
      </c>
      <c r="E680" s="49">
        <v>521487</v>
      </c>
      <c r="F680" s="49" t="s">
        <v>1627</v>
      </c>
      <c r="G680" s="49" t="s">
        <v>19</v>
      </c>
      <c r="H680" s="49" t="s">
        <v>587</v>
      </c>
      <c r="I680" s="49" t="s">
        <v>1626</v>
      </c>
      <c r="J680" s="49">
        <v>21.878</v>
      </c>
    </row>
    <row r="681" spans="1:10" x14ac:dyDescent="0.35">
      <c r="A681" s="49" t="s">
        <v>19</v>
      </c>
      <c r="B681" s="49">
        <v>95</v>
      </c>
      <c r="C681" s="49" t="s">
        <v>1628</v>
      </c>
      <c r="D681" s="49" t="s">
        <v>1629</v>
      </c>
      <c r="E681" s="49">
        <v>521349</v>
      </c>
      <c r="F681" s="49" t="s">
        <v>1630</v>
      </c>
      <c r="G681" s="49" t="s">
        <v>19</v>
      </c>
      <c r="H681" s="49" t="s">
        <v>1628</v>
      </c>
      <c r="I681" s="49" t="s">
        <v>1629</v>
      </c>
      <c r="J681" s="49">
        <v>13.51</v>
      </c>
    </row>
    <row r="682" spans="1:10" x14ac:dyDescent="0.35">
      <c r="A682" s="49" t="s">
        <v>19</v>
      </c>
      <c r="B682" s="49">
        <v>93</v>
      </c>
      <c r="C682" s="49" t="s">
        <v>1631</v>
      </c>
      <c r="D682" s="49" t="s">
        <v>1632</v>
      </c>
      <c r="E682" s="49">
        <v>521338</v>
      </c>
      <c r="F682" s="49" t="s">
        <v>1633</v>
      </c>
      <c r="G682" s="49" t="s">
        <v>19</v>
      </c>
      <c r="H682" s="49" t="s">
        <v>1631</v>
      </c>
      <c r="I682" s="49" t="s">
        <v>1632</v>
      </c>
      <c r="J682" s="49">
        <v>456.37600000000003</v>
      </c>
    </row>
    <row r="683" spans="1:10" x14ac:dyDescent="0.35">
      <c r="A683" s="49" t="s">
        <v>19</v>
      </c>
      <c r="B683" s="49" t="s">
        <v>1619</v>
      </c>
      <c r="C683" s="49" t="s">
        <v>1634</v>
      </c>
      <c r="D683" s="49">
        <v>0</v>
      </c>
      <c r="E683" s="49">
        <v>521486</v>
      </c>
      <c r="F683" s="49" t="s">
        <v>121</v>
      </c>
      <c r="G683" s="49" t="s">
        <v>19</v>
      </c>
      <c r="H683" s="49" t="s">
        <v>1634</v>
      </c>
      <c r="I683" s="49">
        <v>0</v>
      </c>
      <c r="J683" s="49">
        <v>620.92999999999995</v>
      </c>
    </row>
    <row r="684" spans="1:10" x14ac:dyDescent="0.35">
      <c r="A684" s="49" t="s">
        <v>19</v>
      </c>
      <c r="B684" s="49" t="s">
        <v>1619</v>
      </c>
      <c r="C684" s="49" t="s">
        <v>1635</v>
      </c>
      <c r="D684" s="49">
        <v>0</v>
      </c>
      <c r="E684" s="49">
        <v>521281</v>
      </c>
      <c r="F684" s="49" t="s">
        <v>1636</v>
      </c>
      <c r="G684" s="49" t="s">
        <v>19</v>
      </c>
      <c r="H684" s="49" t="s">
        <v>1635</v>
      </c>
      <c r="I684" s="49">
        <v>0</v>
      </c>
      <c r="J684" s="49">
        <v>66.52</v>
      </c>
    </row>
    <row r="685" spans="1:10" x14ac:dyDescent="0.35">
      <c r="A685" s="49" t="s">
        <v>19</v>
      </c>
      <c r="B685" s="49" t="s">
        <v>1637</v>
      </c>
      <c r="C685" s="49" t="s">
        <v>1638</v>
      </c>
      <c r="D685" s="49" t="s">
        <v>1639</v>
      </c>
      <c r="E685" s="49">
        <v>521277</v>
      </c>
      <c r="F685" s="49" t="s">
        <v>1640</v>
      </c>
      <c r="G685" s="49" t="s">
        <v>19</v>
      </c>
      <c r="H685" s="49" t="s">
        <v>1638</v>
      </c>
      <c r="I685" s="49" t="s">
        <v>1639</v>
      </c>
      <c r="J685" s="49">
        <v>12.846</v>
      </c>
    </row>
    <row r="686" spans="1:10" x14ac:dyDescent="0.35">
      <c r="A686" s="49" t="s">
        <v>19</v>
      </c>
      <c r="B686" s="49">
        <v>78</v>
      </c>
      <c r="C686" s="49" t="s">
        <v>1641</v>
      </c>
      <c r="D686" s="49" t="s">
        <v>1642</v>
      </c>
      <c r="E686" s="49">
        <v>521248</v>
      </c>
      <c r="F686" s="49" t="s">
        <v>1643</v>
      </c>
      <c r="G686" s="49" t="s">
        <v>19</v>
      </c>
      <c r="H686" s="49" t="s">
        <v>1641</v>
      </c>
      <c r="I686" s="49" t="s">
        <v>1642</v>
      </c>
      <c r="J686" s="49">
        <v>433.04399999999998</v>
      </c>
    </row>
    <row r="687" spans="1:10" x14ac:dyDescent="0.35">
      <c r="A687" s="49" t="s">
        <v>19</v>
      </c>
      <c r="B687" s="49">
        <v>78</v>
      </c>
      <c r="C687" s="49" t="s">
        <v>1644</v>
      </c>
      <c r="D687" s="49" t="s">
        <v>1645</v>
      </c>
      <c r="E687" s="49">
        <v>521168</v>
      </c>
      <c r="F687" s="49" t="s">
        <v>1646</v>
      </c>
      <c r="G687" s="49" t="s">
        <v>19</v>
      </c>
      <c r="H687" s="49" t="s">
        <v>1644</v>
      </c>
      <c r="I687" s="49" t="s">
        <v>1645</v>
      </c>
      <c r="J687" s="49">
        <v>389.77599999999995</v>
      </c>
    </row>
    <row r="688" spans="1:10" x14ac:dyDescent="0.35">
      <c r="A688" s="49" t="s">
        <v>19</v>
      </c>
      <c r="B688" s="49" t="s">
        <v>1637</v>
      </c>
      <c r="C688" s="49" t="s">
        <v>1647</v>
      </c>
      <c r="D688" s="49" t="s">
        <v>1648</v>
      </c>
      <c r="E688" s="49">
        <v>521166</v>
      </c>
      <c r="F688" s="49" t="s">
        <v>1649</v>
      </c>
      <c r="G688" s="49" t="s">
        <v>19</v>
      </c>
      <c r="H688" s="49" t="s">
        <v>1647</v>
      </c>
      <c r="I688" s="49" t="s">
        <v>1648</v>
      </c>
      <c r="J688" s="49">
        <v>164.45</v>
      </c>
    </row>
    <row r="689" spans="1:10" x14ac:dyDescent="0.35">
      <c r="A689" s="49" t="s">
        <v>19</v>
      </c>
      <c r="B689" s="49" t="s">
        <v>1619</v>
      </c>
      <c r="C689" s="49" t="s">
        <v>1650</v>
      </c>
      <c r="D689" s="49" t="s">
        <v>1651</v>
      </c>
      <c r="E689" s="49">
        <v>521120</v>
      </c>
      <c r="F689" s="49" t="s">
        <v>1652</v>
      </c>
      <c r="G689" s="49" t="s">
        <v>19</v>
      </c>
      <c r="H689" s="49" t="s">
        <v>1650</v>
      </c>
      <c r="I689" s="49" t="s">
        <v>1651</v>
      </c>
      <c r="J689" s="49">
        <v>442.23800000000006</v>
      </c>
    </row>
    <row r="690" spans="1:10" x14ac:dyDescent="0.35">
      <c r="A690" s="49" t="s">
        <v>19</v>
      </c>
      <c r="B690" s="49">
        <v>94</v>
      </c>
      <c r="C690" s="49" t="s">
        <v>1653</v>
      </c>
      <c r="D690" s="49">
        <v>0</v>
      </c>
      <c r="E690" s="49">
        <v>521422</v>
      </c>
      <c r="F690" s="49" t="s">
        <v>1654</v>
      </c>
      <c r="G690" s="49" t="s">
        <v>19</v>
      </c>
      <c r="H690" s="49" t="s">
        <v>1653</v>
      </c>
      <c r="I690" s="49">
        <v>0</v>
      </c>
      <c r="J690" s="49">
        <v>75.14</v>
      </c>
    </row>
    <row r="691" spans="1:10" x14ac:dyDescent="0.35">
      <c r="A691" s="49" t="s">
        <v>19</v>
      </c>
      <c r="B691" s="49">
        <v>95</v>
      </c>
      <c r="C691" s="49" t="s">
        <v>1655</v>
      </c>
      <c r="D691" s="49" t="s">
        <v>1656</v>
      </c>
      <c r="E691" s="49">
        <v>521073</v>
      </c>
      <c r="F691" s="49" t="s">
        <v>1657</v>
      </c>
      <c r="G691" s="49" t="s">
        <v>19</v>
      </c>
      <c r="H691" s="49" t="s">
        <v>1655</v>
      </c>
      <c r="I691" s="49" t="s">
        <v>1656</v>
      </c>
      <c r="J691" s="49">
        <v>68.391999999999996</v>
      </c>
    </row>
    <row r="692" spans="1:10" x14ac:dyDescent="0.35">
      <c r="A692" s="49" t="s">
        <v>19</v>
      </c>
      <c r="B692" s="49" t="s">
        <v>1578</v>
      </c>
      <c r="C692" s="49" t="s">
        <v>1658</v>
      </c>
      <c r="D692" s="49" t="s">
        <v>1659</v>
      </c>
      <c r="E692" s="49">
        <v>521395</v>
      </c>
      <c r="F692" s="49" t="s">
        <v>1660</v>
      </c>
      <c r="G692" s="49" t="s">
        <v>19</v>
      </c>
      <c r="H692" s="49" t="s">
        <v>1658</v>
      </c>
      <c r="I692" s="49" t="s">
        <v>1659</v>
      </c>
      <c r="J692" s="49">
        <v>31.271999999999998</v>
      </c>
    </row>
    <row r="693" spans="1:10" x14ac:dyDescent="0.35">
      <c r="A693" s="49" t="s">
        <v>19</v>
      </c>
      <c r="B693" s="49">
        <v>89</v>
      </c>
      <c r="C693" s="49" t="s">
        <v>1661</v>
      </c>
      <c r="D693" s="49" t="s">
        <v>1662</v>
      </c>
      <c r="E693" s="49">
        <v>521375</v>
      </c>
      <c r="F693" s="49" t="s">
        <v>1663</v>
      </c>
      <c r="G693" s="49" t="s">
        <v>19</v>
      </c>
      <c r="H693" s="49" t="s">
        <v>1661</v>
      </c>
      <c r="I693" s="49" t="s">
        <v>1662</v>
      </c>
      <c r="J693" s="49">
        <v>14.344000000000001</v>
      </c>
    </row>
    <row r="694" spans="1:10" x14ac:dyDescent="0.35">
      <c r="A694" s="49" t="s">
        <v>19</v>
      </c>
      <c r="B694" s="49">
        <v>95</v>
      </c>
      <c r="C694" s="49" t="s">
        <v>70</v>
      </c>
      <c r="D694" s="49" t="s">
        <v>1664</v>
      </c>
      <c r="E694" s="49">
        <v>521358</v>
      </c>
      <c r="F694" s="49" t="s">
        <v>1630</v>
      </c>
      <c r="G694" s="49" t="s">
        <v>19</v>
      </c>
      <c r="H694" s="49" t="s">
        <v>70</v>
      </c>
      <c r="I694" s="49" t="s">
        <v>1664</v>
      </c>
      <c r="J694" s="49">
        <v>17.637999999999998</v>
      </c>
    </row>
    <row r="695" spans="1:10" x14ac:dyDescent="0.35">
      <c r="A695" s="49" t="s">
        <v>19</v>
      </c>
      <c r="B695" s="49">
        <v>94</v>
      </c>
      <c r="C695" s="49" t="s">
        <v>1665</v>
      </c>
      <c r="D695" s="49" t="s">
        <v>1666</v>
      </c>
      <c r="E695" s="49">
        <v>521353</v>
      </c>
      <c r="F695" s="49" t="s">
        <v>1667</v>
      </c>
      <c r="G695" s="49" t="s">
        <v>19</v>
      </c>
      <c r="H695" s="49" t="s">
        <v>1665</v>
      </c>
      <c r="I695" s="49" t="s">
        <v>1666</v>
      </c>
      <c r="J695" s="49">
        <v>1025.4279999999999</v>
      </c>
    </row>
    <row r="696" spans="1:10" x14ac:dyDescent="0.35">
      <c r="A696" s="49" t="s">
        <v>19</v>
      </c>
      <c r="B696" s="49" t="s">
        <v>1582</v>
      </c>
      <c r="C696" s="49" t="s">
        <v>1668</v>
      </c>
      <c r="D696" s="49" t="s">
        <v>1669</v>
      </c>
      <c r="E696" s="49">
        <v>521337</v>
      </c>
      <c r="F696" s="49" t="s">
        <v>1670</v>
      </c>
      <c r="G696" s="49" t="s">
        <v>19</v>
      </c>
      <c r="H696" s="49" t="s">
        <v>1668</v>
      </c>
      <c r="I696" s="49" t="s">
        <v>1669</v>
      </c>
      <c r="J696" s="49">
        <v>98.81</v>
      </c>
    </row>
    <row r="697" spans="1:10" x14ac:dyDescent="0.35">
      <c r="A697" s="49" t="s">
        <v>19</v>
      </c>
      <c r="B697" s="49" t="s">
        <v>1637</v>
      </c>
      <c r="C697" s="49" t="s">
        <v>1671</v>
      </c>
      <c r="D697" s="49" t="s">
        <v>1672</v>
      </c>
      <c r="E697" s="49">
        <v>521118</v>
      </c>
      <c r="F697" s="49" t="s">
        <v>1673</v>
      </c>
      <c r="G697" s="49" t="s">
        <v>19</v>
      </c>
      <c r="H697" s="49" t="s">
        <v>1671</v>
      </c>
      <c r="I697" s="49" t="s">
        <v>1672</v>
      </c>
      <c r="J697" s="49">
        <v>1260.1559999999999</v>
      </c>
    </row>
    <row r="698" spans="1:10" x14ac:dyDescent="0.35">
      <c r="A698" s="49" t="s">
        <v>19</v>
      </c>
      <c r="B698" s="49" t="s">
        <v>1582</v>
      </c>
      <c r="C698" s="49" t="s">
        <v>1674</v>
      </c>
      <c r="D698" s="49" t="s">
        <v>1675</v>
      </c>
      <c r="E698" s="49">
        <v>520856</v>
      </c>
      <c r="F698" s="49" t="s">
        <v>1676</v>
      </c>
      <c r="G698" s="49" t="s">
        <v>19</v>
      </c>
      <c r="H698" s="49" t="s">
        <v>1674</v>
      </c>
      <c r="I698" s="49" t="s">
        <v>1675</v>
      </c>
      <c r="J698" s="49">
        <v>114</v>
      </c>
    </row>
    <row r="699" spans="1:10" x14ac:dyDescent="0.35">
      <c r="A699" s="49" t="s">
        <v>19</v>
      </c>
      <c r="B699" s="49">
        <v>93</v>
      </c>
      <c r="C699" s="49" t="s">
        <v>1677</v>
      </c>
      <c r="D699" s="49">
        <v>220</v>
      </c>
      <c r="E699" s="49">
        <v>520787</v>
      </c>
      <c r="F699" s="49" t="s">
        <v>788</v>
      </c>
      <c r="G699" s="49" t="s">
        <v>19</v>
      </c>
      <c r="H699" s="49" t="s">
        <v>1677</v>
      </c>
      <c r="I699" s="49">
        <v>220</v>
      </c>
      <c r="J699" s="49">
        <v>120.25</v>
      </c>
    </row>
    <row r="700" spans="1:10" x14ac:dyDescent="0.35">
      <c r="A700" s="49" t="s">
        <v>19</v>
      </c>
      <c r="B700" s="49">
        <v>94</v>
      </c>
      <c r="C700" s="49" t="s">
        <v>1683</v>
      </c>
      <c r="D700" s="49">
        <v>0</v>
      </c>
      <c r="E700" s="49">
        <v>520945</v>
      </c>
      <c r="F700" s="49" t="s">
        <v>1684</v>
      </c>
      <c r="G700" s="49" t="s">
        <v>19</v>
      </c>
      <c r="H700" s="49" t="s">
        <v>1683</v>
      </c>
      <c r="I700" s="49">
        <v>0</v>
      </c>
      <c r="J700" s="49">
        <v>28.61</v>
      </c>
    </row>
    <row r="701" spans="1:10" x14ac:dyDescent="0.35">
      <c r="A701" s="49" t="s">
        <v>19</v>
      </c>
      <c r="B701" s="49">
        <v>95</v>
      </c>
      <c r="C701" s="49" t="s">
        <v>1685</v>
      </c>
      <c r="D701" s="49">
        <v>0</v>
      </c>
      <c r="E701" s="49">
        <v>520643</v>
      </c>
      <c r="F701" s="49" t="s">
        <v>1686</v>
      </c>
      <c r="G701" s="49" t="s">
        <v>19</v>
      </c>
      <c r="H701" s="49" t="s">
        <v>1685</v>
      </c>
      <c r="I701" s="49">
        <v>0</v>
      </c>
      <c r="J701" s="49">
        <v>154.04</v>
      </c>
    </row>
    <row r="702" spans="1:10" x14ac:dyDescent="0.35">
      <c r="A702" s="49" t="s">
        <v>19</v>
      </c>
      <c r="B702" s="49" t="s">
        <v>1578</v>
      </c>
      <c r="C702" s="49" t="s">
        <v>1687</v>
      </c>
      <c r="D702" s="49" t="s">
        <v>1688</v>
      </c>
      <c r="E702" s="49">
        <v>520920</v>
      </c>
      <c r="F702" s="49" t="s">
        <v>1689</v>
      </c>
      <c r="G702" s="49" t="s">
        <v>19</v>
      </c>
      <c r="H702" s="49" t="s">
        <v>1687</v>
      </c>
      <c r="I702" s="49" t="s">
        <v>1688</v>
      </c>
      <c r="J702" s="49">
        <v>417.78800000000001</v>
      </c>
    </row>
    <row r="703" spans="1:10" x14ac:dyDescent="0.35">
      <c r="A703" s="49" t="s">
        <v>19</v>
      </c>
      <c r="B703" s="49" t="s">
        <v>1619</v>
      </c>
      <c r="C703" s="49" t="s">
        <v>399</v>
      </c>
      <c r="D703" s="49" t="s">
        <v>1690</v>
      </c>
      <c r="E703" s="49">
        <v>520902</v>
      </c>
      <c r="F703" s="49" t="s">
        <v>1691</v>
      </c>
      <c r="G703" s="49" t="s">
        <v>19</v>
      </c>
      <c r="H703" s="49" t="s">
        <v>399</v>
      </c>
      <c r="I703" s="49" t="s">
        <v>1690</v>
      </c>
      <c r="J703" s="49">
        <v>121.44800000000001</v>
      </c>
    </row>
    <row r="704" spans="1:10" x14ac:dyDescent="0.35">
      <c r="A704" s="49" t="s">
        <v>19</v>
      </c>
      <c r="B704" s="49" t="s">
        <v>1637</v>
      </c>
      <c r="C704" s="49" t="s">
        <v>1692</v>
      </c>
      <c r="D704" s="49" t="s">
        <v>1693</v>
      </c>
      <c r="E704" s="49">
        <v>520901</v>
      </c>
      <c r="F704" s="49" t="s">
        <v>1694</v>
      </c>
      <c r="G704" s="49" t="s">
        <v>19</v>
      </c>
      <c r="H704" s="49" t="s">
        <v>1692</v>
      </c>
      <c r="I704" s="49" t="s">
        <v>1693</v>
      </c>
      <c r="J704" s="49">
        <v>270.80200000000002</v>
      </c>
    </row>
    <row r="705" spans="1:10" x14ac:dyDescent="0.35">
      <c r="A705" s="49" t="s">
        <v>19</v>
      </c>
      <c r="B705" s="49" t="s">
        <v>1578</v>
      </c>
      <c r="C705" s="49" t="s">
        <v>1695</v>
      </c>
      <c r="D705" s="49">
        <v>0</v>
      </c>
      <c r="E705" s="49">
        <v>520894</v>
      </c>
      <c r="F705" s="49" t="s">
        <v>1696</v>
      </c>
      <c r="G705" s="49" t="s">
        <v>19</v>
      </c>
      <c r="H705" s="49" t="s">
        <v>1695</v>
      </c>
      <c r="I705" s="49">
        <v>0</v>
      </c>
      <c r="J705" s="49">
        <v>269.74</v>
      </c>
    </row>
    <row r="706" spans="1:10" x14ac:dyDescent="0.35">
      <c r="A706" s="49" t="s">
        <v>19</v>
      </c>
      <c r="B706" s="49">
        <v>89</v>
      </c>
      <c r="C706" s="49" t="s">
        <v>1697</v>
      </c>
      <c r="D706" s="49" t="s">
        <v>1698</v>
      </c>
      <c r="E706" s="49">
        <v>520521</v>
      </c>
      <c r="F706" s="49" t="s">
        <v>1699</v>
      </c>
      <c r="G706" s="49" t="s">
        <v>19</v>
      </c>
      <c r="H706" s="49" t="s">
        <v>1697</v>
      </c>
      <c r="I706" s="49" t="s">
        <v>1698</v>
      </c>
      <c r="J706" s="49">
        <v>323.50600000000003</v>
      </c>
    </row>
    <row r="707" spans="1:10" x14ac:dyDescent="0.35">
      <c r="A707" s="49" t="s">
        <v>19</v>
      </c>
      <c r="B707" s="49" t="s">
        <v>1619</v>
      </c>
      <c r="C707" s="49" t="s">
        <v>1700</v>
      </c>
      <c r="D707" s="49">
        <v>0</v>
      </c>
      <c r="E707" s="49">
        <v>520463</v>
      </c>
      <c r="F707" s="49" t="s">
        <v>1701</v>
      </c>
      <c r="G707" s="49" t="s">
        <v>19</v>
      </c>
      <c r="H707" s="49" t="s">
        <v>1700</v>
      </c>
      <c r="I707" s="49">
        <v>0</v>
      </c>
      <c r="J707" s="49">
        <v>32.950000000000003</v>
      </c>
    </row>
    <row r="708" spans="1:10" x14ac:dyDescent="0.35">
      <c r="A708" s="49" t="s">
        <v>19</v>
      </c>
      <c r="B708" s="49">
        <v>93</v>
      </c>
      <c r="C708" s="49" t="s">
        <v>1702</v>
      </c>
      <c r="D708" s="49" t="s">
        <v>1703</v>
      </c>
      <c r="E708" s="49">
        <v>520880</v>
      </c>
      <c r="F708" s="49" t="s">
        <v>1704</v>
      </c>
      <c r="G708" s="49" t="s">
        <v>19</v>
      </c>
      <c r="H708" s="49" t="s">
        <v>1702</v>
      </c>
      <c r="I708" s="49" t="s">
        <v>1703</v>
      </c>
      <c r="J708" s="49">
        <v>292.44200000000001</v>
      </c>
    </row>
    <row r="709" spans="1:10" x14ac:dyDescent="0.35">
      <c r="A709" s="49" t="s">
        <v>19</v>
      </c>
      <c r="B709" s="49">
        <v>81</v>
      </c>
      <c r="C709" s="49" t="s">
        <v>1705</v>
      </c>
      <c r="D709" s="49" t="s">
        <v>1706</v>
      </c>
      <c r="E709" s="49">
        <v>520685</v>
      </c>
      <c r="F709" s="49" t="s">
        <v>1707</v>
      </c>
      <c r="G709" s="49" t="s">
        <v>19</v>
      </c>
      <c r="H709" s="49" t="s">
        <v>1705</v>
      </c>
      <c r="I709" s="49" t="s">
        <v>1706</v>
      </c>
      <c r="J709" s="49">
        <v>201.09199999999998</v>
      </c>
    </row>
    <row r="710" spans="1:10" x14ac:dyDescent="0.35">
      <c r="A710" s="49" t="s">
        <v>19</v>
      </c>
      <c r="B710" s="49" t="s">
        <v>1619</v>
      </c>
      <c r="C710" s="49" t="s">
        <v>1708</v>
      </c>
      <c r="D710" s="49" t="s">
        <v>1709</v>
      </c>
      <c r="E710" s="49">
        <v>520409</v>
      </c>
      <c r="F710" s="49" t="s">
        <v>1710</v>
      </c>
      <c r="G710" s="49" t="s">
        <v>19</v>
      </c>
      <c r="H710" s="49" t="s">
        <v>1708</v>
      </c>
      <c r="I710" s="49" t="s">
        <v>1709</v>
      </c>
      <c r="J710" s="49">
        <v>226.03199999999998</v>
      </c>
    </row>
    <row r="711" spans="1:10" x14ac:dyDescent="0.35">
      <c r="A711" s="49" t="s">
        <v>19</v>
      </c>
      <c r="B711" s="49">
        <v>78</v>
      </c>
      <c r="C711" s="49" t="s">
        <v>1711</v>
      </c>
      <c r="D711" s="49" t="s">
        <v>1712</v>
      </c>
      <c r="E711" s="49">
        <v>520609</v>
      </c>
      <c r="F711" s="49" t="s">
        <v>1625</v>
      </c>
      <c r="G711" s="49" t="s">
        <v>19</v>
      </c>
      <c r="H711" s="49" t="s">
        <v>1711</v>
      </c>
      <c r="I711" s="49" t="s">
        <v>1712</v>
      </c>
      <c r="J711" s="49">
        <v>47.88</v>
      </c>
    </row>
    <row r="712" spans="1:10" x14ac:dyDescent="0.35">
      <c r="A712" s="49" t="s">
        <v>19</v>
      </c>
      <c r="B712" s="49" t="s">
        <v>1578</v>
      </c>
      <c r="C712" s="49" t="s">
        <v>1713</v>
      </c>
      <c r="D712" s="49" t="s">
        <v>1714</v>
      </c>
      <c r="E712" s="49">
        <v>520595</v>
      </c>
      <c r="F712" s="49" t="s">
        <v>1715</v>
      </c>
      <c r="G712" s="49" t="s">
        <v>19</v>
      </c>
      <c r="H712" s="49" t="s">
        <v>1713</v>
      </c>
      <c r="I712" s="49" t="s">
        <v>1714</v>
      </c>
      <c r="J712" s="49">
        <v>208.23599999999999</v>
      </c>
    </row>
    <row r="713" spans="1:10" x14ac:dyDescent="0.35">
      <c r="A713" s="49" t="s">
        <v>19</v>
      </c>
      <c r="B713" s="49" t="s">
        <v>1619</v>
      </c>
      <c r="C713" s="49" t="s">
        <v>1716</v>
      </c>
      <c r="D713" s="49" t="s">
        <v>1717</v>
      </c>
      <c r="E713" s="49">
        <v>520245</v>
      </c>
      <c r="F713" s="49" t="s">
        <v>1718</v>
      </c>
      <c r="G713" s="49" t="s">
        <v>19</v>
      </c>
      <c r="H713" s="49" t="s">
        <v>1716</v>
      </c>
      <c r="I713" s="49" t="s">
        <v>1717</v>
      </c>
      <c r="J713" s="49">
        <v>166.084</v>
      </c>
    </row>
    <row r="714" spans="1:10" x14ac:dyDescent="0.35">
      <c r="A714" s="49" t="s">
        <v>19</v>
      </c>
      <c r="B714" s="49">
        <v>89</v>
      </c>
      <c r="C714" s="49" t="s">
        <v>1719</v>
      </c>
      <c r="D714" s="49" t="s">
        <v>1720</v>
      </c>
      <c r="E714" s="49">
        <v>520140</v>
      </c>
      <c r="F714" s="49" t="s">
        <v>1622</v>
      </c>
      <c r="G714" s="49" t="s">
        <v>19</v>
      </c>
      <c r="H714" s="49" t="s">
        <v>1719</v>
      </c>
      <c r="I714" s="49" t="s">
        <v>1720</v>
      </c>
      <c r="J714" s="49">
        <v>517.99</v>
      </c>
    </row>
    <row r="715" spans="1:10" x14ac:dyDescent="0.35">
      <c r="A715" s="49" t="s">
        <v>19</v>
      </c>
      <c r="B715" s="49">
        <v>81</v>
      </c>
      <c r="C715" s="49" t="s">
        <v>1721</v>
      </c>
      <c r="D715" s="49" t="s">
        <v>1722</v>
      </c>
      <c r="E715" s="49">
        <v>520584</v>
      </c>
      <c r="F715" s="49" t="s">
        <v>1723</v>
      </c>
      <c r="G715" s="49" t="s">
        <v>19</v>
      </c>
      <c r="H715" s="49" t="s">
        <v>1721</v>
      </c>
      <c r="I715" s="49" t="s">
        <v>1722</v>
      </c>
      <c r="J715" s="49">
        <v>458.48400000000004</v>
      </c>
    </row>
    <row r="716" spans="1:10" x14ac:dyDescent="0.35">
      <c r="A716" s="49" t="s">
        <v>19</v>
      </c>
      <c r="B716" s="49">
        <v>89</v>
      </c>
      <c r="C716" s="49" t="s">
        <v>1724</v>
      </c>
      <c r="D716" s="49" t="s">
        <v>1725</v>
      </c>
      <c r="E716" s="49">
        <v>520417</v>
      </c>
      <c r="F716" s="49" t="s">
        <v>1640</v>
      </c>
      <c r="G716" s="49" t="s">
        <v>19</v>
      </c>
      <c r="H716" s="49" t="s">
        <v>1724</v>
      </c>
      <c r="I716" s="49" t="s">
        <v>1725</v>
      </c>
      <c r="J716" s="49">
        <v>882.44200000000001</v>
      </c>
    </row>
    <row r="717" spans="1:10" x14ac:dyDescent="0.35">
      <c r="A717" s="49" t="s">
        <v>19</v>
      </c>
      <c r="B717" s="49" t="s">
        <v>1637</v>
      </c>
      <c r="C717" s="49" t="s">
        <v>1726</v>
      </c>
      <c r="D717" s="49">
        <v>0</v>
      </c>
      <c r="E717" s="49">
        <v>520121</v>
      </c>
      <c r="F717" s="49" t="s">
        <v>1727</v>
      </c>
      <c r="G717" s="49" t="s">
        <v>19</v>
      </c>
      <c r="H717" s="49" t="s">
        <v>1726</v>
      </c>
      <c r="I717" s="49">
        <v>0</v>
      </c>
      <c r="J717" s="49">
        <v>194.81</v>
      </c>
    </row>
    <row r="718" spans="1:10" x14ac:dyDescent="0.35">
      <c r="A718" s="49" t="s">
        <v>19</v>
      </c>
      <c r="B718" s="49" t="s">
        <v>1619</v>
      </c>
      <c r="C718" s="49" t="s">
        <v>1728</v>
      </c>
      <c r="D718" s="49" t="s">
        <v>1729</v>
      </c>
      <c r="E718" s="49">
        <v>520105</v>
      </c>
      <c r="F718" s="49" t="s">
        <v>1730</v>
      </c>
      <c r="G718" s="49" t="s">
        <v>19</v>
      </c>
      <c r="H718" s="49" t="s">
        <v>1728</v>
      </c>
      <c r="I718" s="49" t="s">
        <v>1729</v>
      </c>
      <c r="J718" s="49">
        <v>883.31200000000001</v>
      </c>
    </row>
    <row r="719" spans="1:10" x14ac:dyDescent="0.35">
      <c r="A719" s="49" t="s">
        <v>19</v>
      </c>
      <c r="B719" s="49" t="s">
        <v>1582</v>
      </c>
      <c r="C719" s="49" t="s">
        <v>1731</v>
      </c>
      <c r="D719" s="49">
        <v>49</v>
      </c>
      <c r="E719" s="49">
        <v>520097</v>
      </c>
      <c r="F719" s="49" t="s">
        <v>1614</v>
      </c>
      <c r="G719" s="49" t="s">
        <v>19</v>
      </c>
      <c r="H719" s="49" t="s">
        <v>1731</v>
      </c>
      <c r="I719" s="49">
        <v>49</v>
      </c>
      <c r="J719" s="49">
        <v>560.16999999999996</v>
      </c>
    </row>
    <row r="720" spans="1:10" x14ac:dyDescent="0.35">
      <c r="A720" s="49" t="s">
        <v>19</v>
      </c>
      <c r="B720" s="49" t="s">
        <v>1582</v>
      </c>
      <c r="C720" s="49">
        <v>100</v>
      </c>
      <c r="D720" s="49">
        <v>176</v>
      </c>
      <c r="E720" s="49">
        <v>520316</v>
      </c>
      <c r="F720" s="49" t="s">
        <v>1614</v>
      </c>
      <c r="G720" s="49" t="s">
        <v>19</v>
      </c>
      <c r="H720" s="49">
        <v>100</v>
      </c>
      <c r="I720" s="49">
        <v>176</v>
      </c>
      <c r="J720" s="49">
        <v>135.19999999999999</v>
      </c>
    </row>
    <row r="721" spans="1:10" x14ac:dyDescent="0.35">
      <c r="A721" s="49" t="s">
        <v>19</v>
      </c>
      <c r="B721" s="49" t="s">
        <v>1582</v>
      </c>
      <c r="C721" s="49" t="s">
        <v>1732</v>
      </c>
      <c r="D721" s="49" t="s">
        <v>1733</v>
      </c>
      <c r="E721" s="49">
        <v>520065</v>
      </c>
      <c r="F721" s="49" t="s">
        <v>1627</v>
      </c>
      <c r="G721" s="49" t="s">
        <v>19</v>
      </c>
      <c r="H721" s="49" t="s">
        <v>1732</v>
      </c>
      <c r="I721" s="49" t="s">
        <v>1733</v>
      </c>
      <c r="J721" s="49">
        <v>180.154</v>
      </c>
    </row>
    <row r="722" spans="1:10" x14ac:dyDescent="0.35">
      <c r="A722" s="49" t="s">
        <v>19</v>
      </c>
      <c r="B722" s="49" t="s">
        <v>1619</v>
      </c>
      <c r="C722" s="49" t="s">
        <v>1734</v>
      </c>
      <c r="D722" s="49">
        <v>929</v>
      </c>
      <c r="E722" s="49">
        <v>520051</v>
      </c>
      <c r="F722" s="49" t="s">
        <v>1718</v>
      </c>
      <c r="G722" s="49" t="s">
        <v>19</v>
      </c>
      <c r="H722" s="49" t="s">
        <v>1734</v>
      </c>
      <c r="I722" s="49">
        <v>929</v>
      </c>
      <c r="J722" s="49">
        <v>442.23</v>
      </c>
    </row>
    <row r="723" spans="1:10" x14ac:dyDescent="0.35">
      <c r="A723" s="49" t="s">
        <v>19</v>
      </c>
      <c r="B723" s="49" t="s">
        <v>1582</v>
      </c>
      <c r="C723" s="49">
        <v>203</v>
      </c>
      <c r="D723" s="49">
        <v>0</v>
      </c>
      <c r="E723" s="49">
        <v>520309</v>
      </c>
      <c r="F723" s="49" t="s">
        <v>121</v>
      </c>
      <c r="G723" s="49" t="s">
        <v>19</v>
      </c>
      <c r="H723" s="49">
        <v>203</v>
      </c>
      <c r="I723" s="49">
        <v>0</v>
      </c>
      <c r="J723" s="49">
        <v>203</v>
      </c>
    </row>
    <row r="724" spans="1:10" x14ac:dyDescent="0.35">
      <c r="A724" s="49" t="s">
        <v>19</v>
      </c>
      <c r="B724" s="49" t="s">
        <v>1637</v>
      </c>
      <c r="C724" s="49" t="s">
        <v>1735</v>
      </c>
      <c r="D724" s="49" t="s">
        <v>1736</v>
      </c>
      <c r="E724" s="49">
        <v>520126</v>
      </c>
      <c r="F724" s="49" t="s">
        <v>1737</v>
      </c>
      <c r="G724" s="49" t="s">
        <v>19</v>
      </c>
      <c r="H724" s="49" t="s">
        <v>1735</v>
      </c>
      <c r="I724" s="49" t="s">
        <v>1736</v>
      </c>
      <c r="J724" s="49">
        <v>292.11</v>
      </c>
    </row>
    <row r="725" spans="1:10" x14ac:dyDescent="0.35">
      <c r="A725" s="49" t="s">
        <v>19</v>
      </c>
      <c r="B725" s="49">
        <v>94</v>
      </c>
      <c r="C725" s="49" t="s">
        <v>1738</v>
      </c>
      <c r="D725" s="49" t="s">
        <v>1739</v>
      </c>
      <c r="E725" s="49">
        <v>520122</v>
      </c>
      <c r="F725" s="49" t="s">
        <v>1740</v>
      </c>
      <c r="G725" s="49" t="s">
        <v>19</v>
      </c>
      <c r="H725" s="49" t="s">
        <v>1738</v>
      </c>
      <c r="I725" s="49" t="s">
        <v>1739</v>
      </c>
      <c r="J725" s="49">
        <v>179.81399999999999</v>
      </c>
    </row>
    <row r="726" spans="1:10" x14ac:dyDescent="0.35">
      <c r="A726" s="49" t="s">
        <v>19</v>
      </c>
      <c r="B726" s="49">
        <v>94</v>
      </c>
      <c r="C726" s="49" t="s">
        <v>1741</v>
      </c>
      <c r="D726" s="49" t="s">
        <v>1742</v>
      </c>
      <c r="E726" s="49">
        <v>520090</v>
      </c>
      <c r="F726" s="49" t="s">
        <v>1743</v>
      </c>
      <c r="G726" s="49" t="s">
        <v>19</v>
      </c>
      <c r="H726" s="49" t="s">
        <v>1741</v>
      </c>
      <c r="I726" s="49" t="s">
        <v>1742</v>
      </c>
      <c r="J726" s="49">
        <v>181.89</v>
      </c>
    </row>
    <row r="727" spans="1:10" x14ac:dyDescent="0.35">
      <c r="A727" s="49" t="s">
        <v>19</v>
      </c>
      <c r="B727" s="49">
        <v>78</v>
      </c>
      <c r="C727" s="49" t="s">
        <v>1744</v>
      </c>
      <c r="D727" s="49" t="s">
        <v>1745</v>
      </c>
      <c r="E727" s="49">
        <v>520050</v>
      </c>
      <c r="F727" s="49" t="s">
        <v>1746</v>
      </c>
      <c r="G727" s="49" t="s">
        <v>19</v>
      </c>
      <c r="H727" s="49" t="s">
        <v>1744</v>
      </c>
      <c r="I727" s="49" t="s">
        <v>1745</v>
      </c>
      <c r="J727" s="49">
        <v>257.18</v>
      </c>
    </row>
    <row r="728" spans="1:10" x14ac:dyDescent="0.35">
      <c r="A728" s="49" t="s">
        <v>19</v>
      </c>
      <c r="B728" s="49">
        <v>81</v>
      </c>
      <c r="C728" s="49" t="s">
        <v>1607</v>
      </c>
      <c r="D728" s="49" t="s">
        <v>1608</v>
      </c>
      <c r="E728" s="49">
        <v>520515</v>
      </c>
      <c r="F728" s="49" t="s">
        <v>1609</v>
      </c>
      <c r="G728" s="49" t="s">
        <v>19</v>
      </c>
      <c r="H728" s="49" t="s">
        <v>319</v>
      </c>
      <c r="I728" s="49">
        <v>34</v>
      </c>
      <c r="J728" s="49">
        <v>13.32</v>
      </c>
    </row>
    <row r="729" spans="1:10" x14ac:dyDescent="0.35">
      <c r="A729" s="49" t="s">
        <v>20</v>
      </c>
      <c r="B729" s="49" t="s">
        <v>1747</v>
      </c>
      <c r="C729" s="49" t="s">
        <v>1748</v>
      </c>
      <c r="D729" s="49" t="s">
        <v>1749</v>
      </c>
      <c r="E729" s="49">
        <v>521387</v>
      </c>
      <c r="F729" s="49" t="s">
        <v>1750</v>
      </c>
      <c r="G729" s="49" t="s">
        <v>11</v>
      </c>
      <c r="H729" s="49" t="s">
        <v>1751</v>
      </c>
      <c r="I729" s="49" t="s">
        <v>1752</v>
      </c>
      <c r="J729" s="49">
        <v>156.47400000000002</v>
      </c>
    </row>
    <row r="730" spans="1:10" x14ac:dyDescent="0.35">
      <c r="A730" s="49" t="s">
        <v>20</v>
      </c>
      <c r="B730" s="49" t="s">
        <v>1747</v>
      </c>
      <c r="C730" s="49" t="s">
        <v>1753</v>
      </c>
      <c r="D730" s="49">
        <v>664</v>
      </c>
      <c r="E730" s="49">
        <v>520087</v>
      </c>
      <c r="F730" s="49" t="s">
        <v>1754</v>
      </c>
      <c r="G730" s="49" t="s">
        <v>16</v>
      </c>
      <c r="H730" s="49" t="s">
        <v>1755</v>
      </c>
      <c r="I730" s="49">
        <v>253</v>
      </c>
      <c r="J730" s="49">
        <v>177.28</v>
      </c>
    </row>
    <row r="731" spans="1:10" x14ac:dyDescent="0.35">
      <c r="A731" s="49" t="s">
        <v>20</v>
      </c>
      <c r="B731" s="49" t="s">
        <v>1747</v>
      </c>
      <c r="C731" s="49" t="s">
        <v>1756</v>
      </c>
      <c r="D731" s="49" t="s">
        <v>1757</v>
      </c>
      <c r="E731" s="49">
        <v>520009</v>
      </c>
      <c r="F731" s="49" t="s">
        <v>1758</v>
      </c>
      <c r="G731" s="49" t="s">
        <v>16</v>
      </c>
      <c r="H731" s="49" t="s">
        <v>1759</v>
      </c>
      <c r="I731" s="49" t="s">
        <v>1760</v>
      </c>
      <c r="J731" s="49">
        <v>18.347999999999999</v>
      </c>
    </row>
    <row r="732" spans="1:10" x14ac:dyDescent="0.35">
      <c r="A732" s="49" t="s">
        <v>20</v>
      </c>
      <c r="B732" s="49" t="s">
        <v>1761</v>
      </c>
      <c r="C732" s="49" t="s">
        <v>1762</v>
      </c>
      <c r="D732" s="49" t="s">
        <v>1763</v>
      </c>
      <c r="E732" s="49">
        <v>521588</v>
      </c>
      <c r="F732" s="49" t="s">
        <v>1764</v>
      </c>
      <c r="G732" s="49" t="s">
        <v>20</v>
      </c>
      <c r="H732" s="49" t="s">
        <v>1762</v>
      </c>
      <c r="I732" s="49" t="s">
        <v>1763</v>
      </c>
      <c r="J732" s="49">
        <v>140.172</v>
      </c>
    </row>
    <row r="733" spans="1:10" x14ac:dyDescent="0.35">
      <c r="A733" s="49" t="s">
        <v>20</v>
      </c>
      <c r="B733" s="49" t="s">
        <v>1747</v>
      </c>
      <c r="C733" s="49" t="s">
        <v>1765</v>
      </c>
      <c r="D733" s="49" t="s">
        <v>1766</v>
      </c>
      <c r="E733" s="49">
        <v>521902</v>
      </c>
      <c r="F733" s="49" t="s">
        <v>1767</v>
      </c>
      <c r="G733" s="49" t="s">
        <v>20</v>
      </c>
      <c r="H733" s="49" t="s">
        <v>1765</v>
      </c>
      <c r="I733" s="49" t="s">
        <v>1766</v>
      </c>
      <c r="J733" s="49">
        <v>105.67</v>
      </c>
    </row>
    <row r="734" spans="1:10" x14ac:dyDescent="0.35">
      <c r="A734" s="49" t="s">
        <v>20</v>
      </c>
      <c r="B734" s="49" t="s">
        <v>1768</v>
      </c>
      <c r="C734" s="49">
        <v>80</v>
      </c>
      <c r="D734" s="49">
        <v>0</v>
      </c>
      <c r="E734" s="49">
        <v>521512</v>
      </c>
      <c r="F734" s="49" t="s">
        <v>1769</v>
      </c>
      <c r="G734" s="49" t="s">
        <v>20</v>
      </c>
      <c r="H734" s="49">
        <v>80</v>
      </c>
      <c r="I734" s="49">
        <v>0</v>
      </c>
      <c r="J734" s="49">
        <v>80</v>
      </c>
    </row>
    <row r="735" spans="1:10" x14ac:dyDescent="0.35">
      <c r="A735" s="49" t="s">
        <v>20</v>
      </c>
      <c r="B735" s="49" t="s">
        <v>1747</v>
      </c>
      <c r="C735" s="49" t="s">
        <v>1770</v>
      </c>
      <c r="D735" s="49">
        <v>0</v>
      </c>
      <c r="E735" s="49">
        <v>521503</v>
      </c>
      <c r="F735" s="49" t="s">
        <v>1221</v>
      </c>
      <c r="G735" s="49" t="s">
        <v>20</v>
      </c>
      <c r="H735" s="49" t="s">
        <v>1770</v>
      </c>
      <c r="I735" s="49">
        <v>0</v>
      </c>
      <c r="J735" s="49">
        <v>57.06</v>
      </c>
    </row>
    <row r="736" spans="1:10" x14ac:dyDescent="0.35">
      <c r="A736" s="49" t="s">
        <v>20</v>
      </c>
      <c r="B736" s="49" t="s">
        <v>1771</v>
      </c>
      <c r="C736" s="49" t="s">
        <v>1772</v>
      </c>
      <c r="D736" s="49" t="s">
        <v>1773</v>
      </c>
      <c r="E736" s="49">
        <v>521849</v>
      </c>
      <c r="F736" s="49" t="s">
        <v>1774</v>
      </c>
      <c r="G736" s="49" t="s">
        <v>20</v>
      </c>
      <c r="H736" s="49" t="s">
        <v>1772</v>
      </c>
      <c r="I736" s="49" t="s">
        <v>1773</v>
      </c>
      <c r="J736" s="49">
        <v>83.313999999999993</v>
      </c>
    </row>
    <row r="737" spans="1:10" x14ac:dyDescent="0.35">
      <c r="A737" s="49" t="s">
        <v>20</v>
      </c>
      <c r="B737" s="49" t="s">
        <v>1775</v>
      </c>
      <c r="C737" s="49" t="s">
        <v>1776</v>
      </c>
      <c r="D737" s="49">
        <v>0</v>
      </c>
      <c r="E737" s="49">
        <v>521766</v>
      </c>
      <c r="F737" s="49" t="s">
        <v>1777</v>
      </c>
      <c r="G737" s="49" t="s">
        <v>20</v>
      </c>
      <c r="H737" s="49" t="s">
        <v>1776</v>
      </c>
      <c r="I737" s="49">
        <v>0</v>
      </c>
      <c r="J737" s="49">
        <v>18.16</v>
      </c>
    </row>
    <row r="738" spans="1:10" x14ac:dyDescent="0.35">
      <c r="A738" s="49" t="s">
        <v>20</v>
      </c>
      <c r="B738" s="49" t="s">
        <v>1778</v>
      </c>
      <c r="C738" s="49">
        <v>40</v>
      </c>
      <c r="D738" s="49">
        <v>0</v>
      </c>
      <c r="E738" s="49">
        <v>521740</v>
      </c>
      <c r="F738" s="49" t="s">
        <v>1779</v>
      </c>
      <c r="G738" s="49" t="s">
        <v>20</v>
      </c>
      <c r="H738" s="49">
        <v>40</v>
      </c>
      <c r="I738" s="49">
        <v>0</v>
      </c>
      <c r="J738" s="49">
        <v>40</v>
      </c>
    </row>
    <row r="739" spans="1:10" x14ac:dyDescent="0.35">
      <c r="A739" s="49" t="s">
        <v>20</v>
      </c>
      <c r="B739" s="49" t="s">
        <v>1747</v>
      </c>
      <c r="C739" s="49" t="s">
        <v>1780</v>
      </c>
      <c r="D739" s="49">
        <v>0</v>
      </c>
      <c r="E739" s="49">
        <v>521324</v>
      </c>
      <c r="F739" s="49" t="s">
        <v>1781</v>
      </c>
      <c r="G739" s="49" t="s">
        <v>20</v>
      </c>
      <c r="H739" s="49" t="s">
        <v>1780</v>
      </c>
      <c r="I739" s="49">
        <v>0</v>
      </c>
      <c r="J739" s="49">
        <v>64.28</v>
      </c>
    </row>
    <row r="740" spans="1:10" x14ac:dyDescent="0.35">
      <c r="A740" s="49" t="s">
        <v>20</v>
      </c>
      <c r="B740" s="49" t="s">
        <v>1771</v>
      </c>
      <c r="C740" s="49" t="s">
        <v>1782</v>
      </c>
      <c r="D740" s="49" t="s">
        <v>1783</v>
      </c>
      <c r="E740" s="49">
        <v>521315</v>
      </c>
      <c r="F740" s="49" t="s">
        <v>1784</v>
      </c>
      <c r="G740" s="49" t="s">
        <v>20</v>
      </c>
      <c r="H740" s="49" t="s">
        <v>1782</v>
      </c>
      <c r="I740" s="49" t="s">
        <v>1783</v>
      </c>
      <c r="J740" s="49">
        <v>161.93600000000001</v>
      </c>
    </row>
    <row r="741" spans="1:10" x14ac:dyDescent="0.35">
      <c r="A741" s="49" t="s">
        <v>20</v>
      </c>
      <c r="B741" s="49" t="s">
        <v>1778</v>
      </c>
      <c r="C741" s="49" t="s">
        <v>1785</v>
      </c>
      <c r="D741" s="49" t="s">
        <v>1786</v>
      </c>
      <c r="E741" s="49">
        <v>521081</v>
      </c>
      <c r="F741" s="49" t="s">
        <v>1777</v>
      </c>
      <c r="G741" s="49" t="s">
        <v>20</v>
      </c>
      <c r="H741" s="49" t="s">
        <v>1785</v>
      </c>
      <c r="I741" s="49" t="s">
        <v>1786</v>
      </c>
      <c r="J741" s="49">
        <v>210.054</v>
      </c>
    </row>
    <row r="742" spans="1:10" x14ac:dyDescent="0.35">
      <c r="A742" s="49" t="s">
        <v>20</v>
      </c>
      <c r="B742" s="49" t="s">
        <v>1771</v>
      </c>
      <c r="C742" s="49" t="s">
        <v>1787</v>
      </c>
      <c r="D742" s="49" t="s">
        <v>1788</v>
      </c>
      <c r="E742" s="49">
        <v>521630</v>
      </c>
      <c r="F742" s="49" t="s">
        <v>1789</v>
      </c>
      <c r="G742" s="49" t="s">
        <v>20</v>
      </c>
      <c r="H742" s="49" t="s">
        <v>1787</v>
      </c>
      <c r="I742" s="49" t="s">
        <v>1788</v>
      </c>
      <c r="J742" s="49">
        <v>144.566</v>
      </c>
    </row>
    <row r="743" spans="1:10" x14ac:dyDescent="0.35">
      <c r="A743" s="49" t="s">
        <v>20</v>
      </c>
      <c r="B743" s="49" t="s">
        <v>1790</v>
      </c>
      <c r="C743" s="49" t="s">
        <v>1791</v>
      </c>
      <c r="D743" s="49" t="s">
        <v>1792</v>
      </c>
      <c r="E743" s="49">
        <v>521077</v>
      </c>
      <c r="F743" s="49" t="s">
        <v>1276</v>
      </c>
      <c r="G743" s="49" t="s">
        <v>20</v>
      </c>
      <c r="H743" s="49" t="s">
        <v>1791</v>
      </c>
      <c r="I743" s="49" t="s">
        <v>1792</v>
      </c>
      <c r="J743" s="49">
        <v>38.195999999999998</v>
      </c>
    </row>
    <row r="744" spans="1:10" x14ac:dyDescent="0.35">
      <c r="A744" s="49" t="s">
        <v>20</v>
      </c>
      <c r="B744" s="49" t="s">
        <v>1790</v>
      </c>
      <c r="C744" s="49" t="s">
        <v>1793</v>
      </c>
      <c r="D744" s="49" t="s">
        <v>1794</v>
      </c>
      <c r="E744" s="49">
        <v>521035</v>
      </c>
      <c r="F744" s="49" t="s">
        <v>1758</v>
      </c>
      <c r="G744" s="49" t="s">
        <v>20</v>
      </c>
      <c r="H744" s="49" t="s">
        <v>1793</v>
      </c>
      <c r="I744" s="49" t="s">
        <v>1794</v>
      </c>
      <c r="J744" s="49">
        <v>29.182000000000002</v>
      </c>
    </row>
    <row r="745" spans="1:10" x14ac:dyDescent="0.35">
      <c r="A745" s="49" t="s">
        <v>20</v>
      </c>
      <c r="B745" s="49" t="s">
        <v>1771</v>
      </c>
      <c r="C745" s="49" t="s">
        <v>1795</v>
      </c>
      <c r="D745" s="49" t="s">
        <v>1796</v>
      </c>
      <c r="E745" s="49">
        <v>521629</v>
      </c>
      <c r="F745" s="49" t="s">
        <v>1797</v>
      </c>
      <c r="G745" s="49" t="s">
        <v>20</v>
      </c>
      <c r="H745" s="49" t="s">
        <v>1795</v>
      </c>
      <c r="I745" s="49" t="s">
        <v>1796</v>
      </c>
      <c r="J745" s="49">
        <v>54.742000000000004</v>
      </c>
    </row>
    <row r="746" spans="1:10" x14ac:dyDescent="0.35">
      <c r="A746" s="49" t="s">
        <v>20</v>
      </c>
      <c r="B746" s="49" t="s">
        <v>1747</v>
      </c>
      <c r="C746" s="49" t="s">
        <v>1798</v>
      </c>
      <c r="D746" s="49" t="s">
        <v>1799</v>
      </c>
      <c r="E746" s="49">
        <v>520940</v>
      </c>
      <c r="F746" s="49" t="s">
        <v>1800</v>
      </c>
      <c r="G746" s="49" t="s">
        <v>20</v>
      </c>
      <c r="H746" s="49" t="s">
        <v>1798</v>
      </c>
      <c r="I746" s="49" t="s">
        <v>1799</v>
      </c>
      <c r="J746" s="49">
        <v>170.25399999999999</v>
      </c>
    </row>
    <row r="747" spans="1:10" x14ac:dyDescent="0.35">
      <c r="A747" s="49" t="s">
        <v>20</v>
      </c>
      <c r="B747" s="49" t="s">
        <v>1778</v>
      </c>
      <c r="C747" s="49" t="s">
        <v>1801</v>
      </c>
      <c r="D747" s="49" t="s">
        <v>1802</v>
      </c>
      <c r="E747" s="49">
        <v>521611</v>
      </c>
      <c r="F747" s="49" t="s">
        <v>1803</v>
      </c>
      <c r="G747" s="49" t="s">
        <v>20</v>
      </c>
      <c r="H747" s="49" t="s">
        <v>1801</v>
      </c>
      <c r="I747" s="49" t="s">
        <v>1802</v>
      </c>
      <c r="J747" s="49">
        <v>14.049999999999999</v>
      </c>
    </row>
    <row r="748" spans="1:10" x14ac:dyDescent="0.35">
      <c r="A748" s="49" t="s">
        <v>20</v>
      </c>
      <c r="B748" s="49" t="s">
        <v>1771</v>
      </c>
      <c r="C748" s="49" t="s">
        <v>1804</v>
      </c>
      <c r="D748" s="49" t="s">
        <v>1805</v>
      </c>
      <c r="E748" s="49">
        <v>521576</v>
      </c>
      <c r="F748" s="49" t="s">
        <v>1806</v>
      </c>
      <c r="G748" s="49" t="s">
        <v>20</v>
      </c>
      <c r="H748" s="49" t="s">
        <v>1804</v>
      </c>
      <c r="I748" s="49" t="s">
        <v>1805</v>
      </c>
      <c r="J748" s="49">
        <v>29.48</v>
      </c>
    </row>
    <row r="749" spans="1:10" x14ac:dyDescent="0.35">
      <c r="A749" s="49" t="s">
        <v>20</v>
      </c>
      <c r="B749" s="49" t="s">
        <v>1747</v>
      </c>
      <c r="C749" s="49" t="s">
        <v>1807</v>
      </c>
      <c r="D749" s="49">
        <v>0</v>
      </c>
      <c r="E749" s="49">
        <v>521467</v>
      </c>
      <c r="F749" s="49" t="s">
        <v>1808</v>
      </c>
      <c r="G749" s="49" t="s">
        <v>20</v>
      </c>
      <c r="H749" s="49" t="s">
        <v>1807</v>
      </c>
      <c r="I749" s="49">
        <v>0</v>
      </c>
      <c r="J749" s="49">
        <v>18.28</v>
      </c>
    </row>
    <row r="750" spans="1:10" x14ac:dyDescent="0.35">
      <c r="A750" s="49" t="s">
        <v>20</v>
      </c>
      <c r="B750" s="49" t="s">
        <v>1761</v>
      </c>
      <c r="C750" s="49" t="s">
        <v>1809</v>
      </c>
      <c r="D750" s="49" t="s">
        <v>1810</v>
      </c>
      <c r="E750" s="49">
        <v>521460</v>
      </c>
      <c r="F750" s="49" t="s">
        <v>1797</v>
      </c>
      <c r="G750" s="49" t="s">
        <v>20</v>
      </c>
      <c r="H750" s="49" t="s">
        <v>1809</v>
      </c>
      <c r="I750" s="49" t="s">
        <v>1810</v>
      </c>
      <c r="J750" s="49">
        <v>15.584</v>
      </c>
    </row>
    <row r="751" spans="1:10" x14ac:dyDescent="0.35">
      <c r="A751" s="49" t="s">
        <v>20</v>
      </c>
      <c r="B751" s="49" t="s">
        <v>1771</v>
      </c>
      <c r="C751" s="49" t="s">
        <v>1811</v>
      </c>
      <c r="D751" s="49">
        <v>0</v>
      </c>
      <c r="E751" s="49">
        <v>521370</v>
      </c>
      <c r="F751" s="49" t="s">
        <v>1808</v>
      </c>
      <c r="G751" s="49" t="s">
        <v>20</v>
      </c>
      <c r="H751" s="49" t="s">
        <v>1811</v>
      </c>
      <c r="I751" s="49">
        <v>0</v>
      </c>
      <c r="J751" s="49">
        <v>20.88</v>
      </c>
    </row>
    <row r="752" spans="1:10" x14ac:dyDescent="0.35">
      <c r="A752" s="49" t="s">
        <v>20</v>
      </c>
      <c r="B752" s="49" t="s">
        <v>1747</v>
      </c>
      <c r="C752" s="49" t="s">
        <v>1812</v>
      </c>
      <c r="D752" s="49" t="s">
        <v>1813</v>
      </c>
      <c r="E752" s="49">
        <v>521079</v>
      </c>
      <c r="F752" s="49" t="s">
        <v>1814</v>
      </c>
      <c r="G752" s="49" t="s">
        <v>20</v>
      </c>
      <c r="H752" s="49" t="s">
        <v>1812</v>
      </c>
      <c r="I752" s="49" t="s">
        <v>1813</v>
      </c>
      <c r="J752" s="49">
        <v>30.613999999999997</v>
      </c>
    </row>
    <row r="753" spans="1:10" x14ac:dyDescent="0.35">
      <c r="A753" s="49" t="s">
        <v>20</v>
      </c>
      <c r="B753" s="49" t="s">
        <v>1790</v>
      </c>
      <c r="C753" s="49" t="s">
        <v>1815</v>
      </c>
      <c r="D753" s="49" t="s">
        <v>1816</v>
      </c>
      <c r="E753" s="49">
        <v>520999</v>
      </c>
      <c r="F753" s="49" t="s">
        <v>1817</v>
      </c>
      <c r="G753" s="49" t="s">
        <v>20</v>
      </c>
      <c r="H753" s="49" t="s">
        <v>1815</v>
      </c>
      <c r="I753" s="49" t="s">
        <v>1816</v>
      </c>
      <c r="J753" s="49">
        <v>17.600000000000001</v>
      </c>
    </row>
    <row r="754" spans="1:10" x14ac:dyDescent="0.35">
      <c r="A754" s="49" t="s">
        <v>20</v>
      </c>
      <c r="B754" s="49" t="s">
        <v>1761</v>
      </c>
      <c r="C754" s="49" t="s">
        <v>1818</v>
      </c>
      <c r="D754" s="49" t="s">
        <v>1819</v>
      </c>
      <c r="E754" s="49">
        <v>520924</v>
      </c>
      <c r="F754" s="49" t="s">
        <v>1797</v>
      </c>
      <c r="G754" s="49" t="s">
        <v>20</v>
      </c>
      <c r="H754" s="49" t="s">
        <v>1818</v>
      </c>
      <c r="I754" s="49" t="s">
        <v>1819</v>
      </c>
      <c r="J754" s="49">
        <v>14.846</v>
      </c>
    </row>
    <row r="755" spans="1:10" x14ac:dyDescent="0.35">
      <c r="A755" s="49" t="s">
        <v>20</v>
      </c>
      <c r="B755" s="49" t="s">
        <v>1775</v>
      </c>
      <c r="C755" s="49" t="s">
        <v>1820</v>
      </c>
      <c r="D755" s="49">
        <v>0</v>
      </c>
      <c r="E755" s="49">
        <v>520724</v>
      </c>
      <c r="F755" s="49" t="s">
        <v>1821</v>
      </c>
      <c r="G755" s="49" t="s">
        <v>20</v>
      </c>
      <c r="H755" s="49" t="s">
        <v>1820</v>
      </c>
      <c r="I755" s="49">
        <v>0</v>
      </c>
      <c r="J755" s="49">
        <v>68.930000000000007</v>
      </c>
    </row>
    <row r="756" spans="1:10" x14ac:dyDescent="0.35">
      <c r="A756" s="49" t="s">
        <v>20</v>
      </c>
      <c r="B756" s="49" t="s">
        <v>1771</v>
      </c>
      <c r="C756" s="49" t="s">
        <v>1822</v>
      </c>
      <c r="D756" s="49" t="s">
        <v>1823</v>
      </c>
      <c r="E756" s="49">
        <v>520893</v>
      </c>
      <c r="F756" s="49" t="s">
        <v>1824</v>
      </c>
      <c r="G756" s="49" t="s">
        <v>20</v>
      </c>
      <c r="H756" s="49" t="s">
        <v>1822</v>
      </c>
      <c r="I756" s="49" t="s">
        <v>1823</v>
      </c>
      <c r="J756" s="49">
        <v>41.629999999999995</v>
      </c>
    </row>
    <row r="757" spans="1:10" x14ac:dyDescent="0.35">
      <c r="A757" s="49" t="s">
        <v>20</v>
      </c>
      <c r="B757" s="49" t="s">
        <v>1790</v>
      </c>
      <c r="C757" s="49" t="s">
        <v>1825</v>
      </c>
      <c r="D757" s="49" t="s">
        <v>1826</v>
      </c>
      <c r="E757" s="49">
        <v>520832</v>
      </c>
      <c r="F757" s="49" t="s">
        <v>1827</v>
      </c>
      <c r="G757" s="49" t="s">
        <v>20</v>
      </c>
      <c r="H757" s="49" t="s">
        <v>1825</v>
      </c>
      <c r="I757" s="49" t="s">
        <v>1826</v>
      </c>
      <c r="J757" s="49">
        <v>767.29399999999998</v>
      </c>
    </row>
    <row r="758" spans="1:10" x14ac:dyDescent="0.35">
      <c r="A758" s="49" t="s">
        <v>20</v>
      </c>
      <c r="B758" s="49" t="s">
        <v>1747</v>
      </c>
      <c r="C758" s="49" t="s">
        <v>1828</v>
      </c>
      <c r="D758" s="49">
        <v>0</v>
      </c>
      <c r="E758" s="49">
        <v>520820</v>
      </c>
      <c r="F758" s="49" t="s">
        <v>640</v>
      </c>
      <c r="G758" s="49" t="s">
        <v>20</v>
      </c>
      <c r="H758" s="49" t="s">
        <v>1828</v>
      </c>
      <c r="I758" s="49">
        <v>0</v>
      </c>
      <c r="J758" s="49">
        <v>73.73</v>
      </c>
    </row>
    <row r="759" spans="1:10" x14ac:dyDescent="0.35">
      <c r="A759" s="49" t="s">
        <v>20</v>
      </c>
      <c r="B759" s="49" t="s">
        <v>1771</v>
      </c>
      <c r="C759" s="49" t="s">
        <v>1829</v>
      </c>
      <c r="D759" s="49">
        <v>0</v>
      </c>
      <c r="E759" s="49">
        <v>520781</v>
      </c>
      <c r="F759" s="49" t="s">
        <v>1830</v>
      </c>
      <c r="G759" s="49" t="s">
        <v>20</v>
      </c>
      <c r="H759" s="49" t="s">
        <v>1829</v>
      </c>
      <c r="I759" s="49">
        <v>0</v>
      </c>
      <c r="J759" s="49">
        <v>242.06</v>
      </c>
    </row>
    <row r="760" spans="1:10" x14ac:dyDescent="0.35">
      <c r="A760" s="49" t="s">
        <v>20</v>
      </c>
      <c r="B760" s="49" t="s">
        <v>1771</v>
      </c>
      <c r="C760" s="49" t="s">
        <v>1837</v>
      </c>
      <c r="D760" s="49">
        <v>0</v>
      </c>
      <c r="E760" s="49">
        <v>520661</v>
      </c>
      <c r="F760" s="49" t="s">
        <v>1827</v>
      </c>
      <c r="G760" s="49" t="s">
        <v>20</v>
      </c>
      <c r="H760" s="49" t="s">
        <v>1837</v>
      </c>
      <c r="I760" s="49">
        <v>0</v>
      </c>
      <c r="J760" s="49">
        <v>43.72</v>
      </c>
    </row>
    <row r="761" spans="1:10" x14ac:dyDescent="0.35">
      <c r="A761" s="49" t="s">
        <v>20</v>
      </c>
      <c r="B761" s="49" t="s">
        <v>1761</v>
      </c>
      <c r="C761" s="49" t="s">
        <v>1838</v>
      </c>
      <c r="D761" s="49">
        <v>0</v>
      </c>
      <c r="E761" s="49">
        <v>520613</v>
      </c>
      <c r="F761" s="49" t="s">
        <v>673</v>
      </c>
      <c r="G761" s="49" t="s">
        <v>20</v>
      </c>
      <c r="H761" s="49" t="s">
        <v>1838</v>
      </c>
      <c r="I761" s="49">
        <v>0</v>
      </c>
      <c r="J761" s="49">
        <v>22.52</v>
      </c>
    </row>
    <row r="762" spans="1:10" x14ac:dyDescent="0.35">
      <c r="A762" s="49" t="s">
        <v>20</v>
      </c>
      <c r="B762" s="49" t="s">
        <v>1839</v>
      </c>
      <c r="C762" s="49">
        <v>18</v>
      </c>
      <c r="D762" s="49">
        <v>96</v>
      </c>
      <c r="E762" s="49">
        <v>520540</v>
      </c>
      <c r="F762" s="49" t="s">
        <v>1840</v>
      </c>
      <c r="G762" s="49" t="s">
        <v>20</v>
      </c>
      <c r="H762" s="49">
        <v>18</v>
      </c>
      <c r="I762" s="49">
        <v>96</v>
      </c>
      <c r="J762" s="49">
        <v>37.200000000000003</v>
      </c>
    </row>
    <row r="763" spans="1:10" x14ac:dyDescent="0.35">
      <c r="A763" s="49" t="s">
        <v>20</v>
      </c>
      <c r="B763" s="49" t="s">
        <v>1771</v>
      </c>
      <c r="C763" s="49" t="s">
        <v>1841</v>
      </c>
      <c r="D763" s="49">
        <v>0</v>
      </c>
      <c r="E763" s="49">
        <v>520769</v>
      </c>
      <c r="F763" s="49" t="s">
        <v>1781</v>
      </c>
      <c r="G763" s="49" t="s">
        <v>20</v>
      </c>
      <c r="H763" s="49" t="s">
        <v>1841</v>
      </c>
      <c r="I763" s="49">
        <v>0</v>
      </c>
      <c r="J763" s="49">
        <v>164.36</v>
      </c>
    </row>
    <row r="764" spans="1:10" x14ac:dyDescent="0.35">
      <c r="A764" s="49" t="s">
        <v>20</v>
      </c>
      <c r="B764" s="49" t="s">
        <v>1771</v>
      </c>
      <c r="C764" s="49" t="s">
        <v>1842</v>
      </c>
      <c r="D764" s="49" t="s">
        <v>1843</v>
      </c>
      <c r="E764" s="49">
        <v>520495</v>
      </c>
      <c r="F764" s="49" t="s">
        <v>1814</v>
      </c>
      <c r="G764" s="49" t="s">
        <v>20</v>
      </c>
      <c r="H764" s="49" t="s">
        <v>1842</v>
      </c>
      <c r="I764" s="49" t="s">
        <v>1843</v>
      </c>
      <c r="J764" s="49">
        <v>75.546000000000006</v>
      </c>
    </row>
    <row r="765" spans="1:10" x14ac:dyDescent="0.35">
      <c r="A765" s="49" t="s">
        <v>20</v>
      </c>
      <c r="B765" s="49" t="s">
        <v>1790</v>
      </c>
      <c r="C765" s="49" t="s">
        <v>1844</v>
      </c>
      <c r="D765" s="49" t="s">
        <v>1845</v>
      </c>
      <c r="E765" s="49">
        <v>520748</v>
      </c>
      <c r="F765" s="49" t="s">
        <v>1229</v>
      </c>
      <c r="G765" s="49" t="s">
        <v>20</v>
      </c>
      <c r="H765" s="49" t="s">
        <v>1844</v>
      </c>
      <c r="I765" s="49" t="s">
        <v>1845</v>
      </c>
      <c r="J765" s="49">
        <v>13.209999999999999</v>
      </c>
    </row>
    <row r="766" spans="1:10" x14ac:dyDescent="0.35">
      <c r="A766" s="49" t="s">
        <v>20</v>
      </c>
      <c r="B766" s="49" t="s">
        <v>1775</v>
      </c>
      <c r="C766" s="49" t="s">
        <v>1846</v>
      </c>
      <c r="D766" s="49" t="s">
        <v>1847</v>
      </c>
      <c r="E766" s="49">
        <v>520744</v>
      </c>
      <c r="F766" s="49" t="s">
        <v>1764</v>
      </c>
      <c r="G766" s="49" t="s">
        <v>20</v>
      </c>
      <c r="H766" s="49" t="s">
        <v>1846</v>
      </c>
      <c r="I766" s="49" t="s">
        <v>1847</v>
      </c>
      <c r="J766" s="49">
        <v>18.71</v>
      </c>
    </row>
    <row r="767" spans="1:10" x14ac:dyDescent="0.35">
      <c r="A767" s="49" t="s">
        <v>20</v>
      </c>
      <c r="B767" s="49" t="s">
        <v>1775</v>
      </c>
      <c r="C767" s="49" t="s">
        <v>1848</v>
      </c>
      <c r="D767" s="49" t="s">
        <v>1849</v>
      </c>
      <c r="E767" s="49">
        <v>520403</v>
      </c>
      <c r="F767" s="49" t="s">
        <v>1769</v>
      </c>
      <c r="G767" s="49" t="s">
        <v>20</v>
      </c>
      <c r="H767" s="49" t="s">
        <v>1848</v>
      </c>
      <c r="I767" s="49" t="s">
        <v>1849</v>
      </c>
      <c r="J767" s="49">
        <v>77.536000000000001</v>
      </c>
    </row>
    <row r="768" spans="1:10" x14ac:dyDescent="0.35">
      <c r="A768" s="49" t="s">
        <v>20</v>
      </c>
      <c r="B768" s="49" t="s">
        <v>1771</v>
      </c>
      <c r="C768" s="49" t="s">
        <v>1850</v>
      </c>
      <c r="D768" s="49" t="s">
        <v>1851</v>
      </c>
      <c r="E768" s="49">
        <v>520697</v>
      </c>
      <c r="F768" s="49" t="s">
        <v>1852</v>
      </c>
      <c r="G768" s="49" t="s">
        <v>20</v>
      </c>
      <c r="H768" s="49" t="s">
        <v>1850</v>
      </c>
      <c r="I768" s="49" t="s">
        <v>1851</v>
      </c>
      <c r="J768" s="49">
        <v>159.58600000000001</v>
      </c>
    </row>
    <row r="769" spans="1:10" x14ac:dyDescent="0.35">
      <c r="A769" s="49" t="s">
        <v>20</v>
      </c>
      <c r="B769" s="49" t="s">
        <v>1747</v>
      </c>
      <c r="C769" s="49">
        <v>233</v>
      </c>
      <c r="D769" s="49" t="s">
        <v>1853</v>
      </c>
      <c r="E769" s="49">
        <v>520370</v>
      </c>
      <c r="F769" s="49" t="s">
        <v>1854</v>
      </c>
      <c r="G769" s="49" t="s">
        <v>20</v>
      </c>
      <c r="H769" s="49">
        <v>233</v>
      </c>
      <c r="I769" s="49" t="s">
        <v>1853</v>
      </c>
      <c r="J769" s="49">
        <v>243.04</v>
      </c>
    </row>
    <row r="770" spans="1:10" x14ac:dyDescent="0.35">
      <c r="A770" s="49" t="s">
        <v>20</v>
      </c>
      <c r="B770" s="49" t="s">
        <v>1771</v>
      </c>
      <c r="C770" s="49" t="s">
        <v>1855</v>
      </c>
      <c r="D770" s="49" t="s">
        <v>1856</v>
      </c>
      <c r="E770" s="49">
        <v>520692</v>
      </c>
      <c r="F770" s="49" t="s">
        <v>1852</v>
      </c>
      <c r="G770" s="49" t="s">
        <v>20</v>
      </c>
      <c r="H770" s="49" t="s">
        <v>1855</v>
      </c>
      <c r="I770" s="49" t="s">
        <v>1856</v>
      </c>
      <c r="J770" s="49">
        <v>128.386</v>
      </c>
    </row>
    <row r="771" spans="1:10" x14ac:dyDescent="0.35">
      <c r="A771" s="49" t="s">
        <v>20</v>
      </c>
      <c r="B771" s="49" t="s">
        <v>1747</v>
      </c>
      <c r="C771" s="49" t="s">
        <v>1857</v>
      </c>
      <c r="D771" s="49" t="s">
        <v>1858</v>
      </c>
      <c r="E771" s="49">
        <v>520348</v>
      </c>
      <c r="F771" s="49" t="s">
        <v>1859</v>
      </c>
      <c r="G771" s="49" t="s">
        <v>20</v>
      </c>
      <c r="H771" s="49" t="s">
        <v>1857</v>
      </c>
      <c r="I771" s="49" t="s">
        <v>1858</v>
      </c>
      <c r="J771" s="49">
        <v>731.61400000000003</v>
      </c>
    </row>
    <row r="772" spans="1:10" x14ac:dyDescent="0.35">
      <c r="A772" s="49" t="s">
        <v>20</v>
      </c>
      <c r="B772" s="49" t="s">
        <v>1768</v>
      </c>
      <c r="C772" s="49" t="s">
        <v>1860</v>
      </c>
      <c r="D772" s="49" t="s">
        <v>1861</v>
      </c>
      <c r="E772" s="49">
        <v>520341</v>
      </c>
      <c r="F772" s="49" t="s">
        <v>1821</v>
      </c>
      <c r="G772" s="49" t="s">
        <v>20</v>
      </c>
      <c r="H772" s="49" t="s">
        <v>1860</v>
      </c>
      <c r="I772" s="49" t="s">
        <v>1861</v>
      </c>
      <c r="J772" s="49">
        <v>139.53800000000001</v>
      </c>
    </row>
    <row r="773" spans="1:10" x14ac:dyDescent="0.35">
      <c r="A773" s="49" t="s">
        <v>20</v>
      </c>
      <c r="B773" s="49" t="s">
        <v>1790</v>
      </c>
      <c r="C773" s="49" t="s">
        <v>1862</v>
      </c>
      <c r="D773" s="49" t="s">
        <v>1863</v>
      </c>
      <c r="E773" s="49">
        <v>520684</v>
      </c>
      <c r="F773" s="49" t="s">
        <v>1313</v>
      </c>
      <c r="G773" s="49" t="s">
        <v>20</v>
      </c>
      <c r="H773" s="49" t="s">
        <v>1862</v>
      </c>
      <c r="I773" s="49" t="s">
        <v>1863</v>
      </c>
      <c r="J773" s="49">
        <v>293.62</v>
      </c>
    </row>
    <row r="774" spans="1:10" x14ac:dyDescent="0.35">
      <c r="A774" s="49" t="s">
        <v>20</v>
      </c>
      <c r="B774" s="49" t="s">
        <v>1771</v>
      </c>
      <c r="C774" s="49">
        <v>33</v>
      </c>
      <c r="D774" s="49">
        <v>0</v>
      </c>
      <c r="E774" s="49">
        <v>520663</v>
      </c>
      <c r="F774" s="49" t="s">
        <v>1789</v>
      </c>
      <c r="G774" s="49" t="s">
        <v>20</v>
      </c>
      <c r="H774" s="49">
        <v>33</v>
      </c>
      <c r="I774" s="49">
        <v>0</v>
      </c>
      <c r="J774" s="49">
        <v>33</v>
      </c>
    </row>
    <row r="775" spans="1:10" x14ac:dyDescent="0.35">
      <c r="A775" s="49" t="s">
        <v>20</v>
      </c>
      <c r="B775" s="49" t="s">
        <v>1771</v>
      </c>
      <c r="C775" s="49" t="s">
        <v>1864</v>
      </c>
      <c r="D775" s="49">
        <v>0</v>
      </c>
      <c r="E775" s="49">
        <v>520425</v>
      </c>
      <c r="F775" s="49" t="s">
        <v>1865</v>
      </c>
      <c r="G775" s="49" t="s">
        <v>20</v>
      </c>
      <c r="H775" s="49" t="s">
        <v>1864</v>
      </c>
      <c r="I775" s="49">
        <v>0</v>
      </c>
      <c r="J775" s="49">
        <v>372.4</v>
      </c>
    </row>
    <row r="776" spans="1:10" x14ac:dyDescent="0.35">
      <c r="A776" s="49" t="s">
        <v>20</v>
      </c>
      <c r="B776" s="49" t="s">
        <v>1771</v>
      </c>
      <c r="C776" s="49" t="s">
        <v>1738</v>
      </c>
      <c r="D776" s="49">
        <v>0</v>
      </c>
      <c r="E776" s="49">
        <v>520412</v>
      </c>
      <c r="F776" s="49" t="s">
        <v>1840</v>
      </c>
      <c r="G776" s="49" t="s">
        <v>20</v>
      </c>
      <c r="H776" s="49" t="s">
        <v>1738</v>
      </c>
      <c r="I776" s="49">
        <v>0</v>
      </c>
      <c r="J776" s="49">
        <v>71.38</v>
      </c>
    </row>
    <row r="777" spans="1:10" x14ac:dyDescent="0.35">
      <c r="A777" s="49" t="s">
        <v>20</v>
      </c>
      <c r="B777" s="49" t="s">
        <v>1747</v>
      </c>
      <c r="C777" s="49" t="s">
        <v>1866</v>
      </c>
      <c r="D777" s="49">
        <v>289</v>
      </c>
      <c r="E777" s="49">
        <v>520310</v>
      </c>
      <c r="F777" s="49" t="s">
        <v>1867</v>
      </c>
      <c r="G777" s="49" t="s">
        <v>20</v>
      </c>
      <c r="H777" s="49" t="s">
        <v>1866</v>
      </c>
      <c r="I777" s="49">
        <v>289</v>
      </c>
      <c r="J777" s="49">
        <v>614.9799999999999</v>
      </c>
    </row>
    <row r="778" spans="1:10" x14ac:dyDescent="0.35">
      <c r="A778" s="49" t="s">
        <v>20</v>
      </c>
      <c r="B778" s="49" t="s">
        <v>1768</v>
      </c>
      <c r="C778" s="49" t="s">
        <v>1868</v>
      </c>
      <c r="D778" s="49" t="s">
        <v>1869</v>
      </c>
      <c r="E778" s="49">
        <v>520296</v>
      </c>
      <c r="F778" s="49" t="s">
        <v>1870</v>
      </c>
      <c r="G778" s="49" t="s">
        <v>20</v>
      </c>
      <c r="H778" s="49" t="s">
        <v>1868</v>
      </c>
      <c r="I778" s="49" t="s">
        <v>1869</v>
      </c>
      <c r="J778" s="49">
        <v>176.18200000000002</v>
      </c>
    </row>
    <row r="779" spans="1:10" x14ac:dyDescent="0.35">
      <c r="A779" s="49" t="s">
        <v>20</v>
      </c>
      <c r="B779" s="49" t="s">
        <v>1790</v>
      </c>
      <c r="C779" s="49">
        <v>72</v>
      </c>
      <c r="D779" s="49">
        <v>0</v>
      </c>
      <c r="E779" s="49">
        <v>520355</v>
      </c>
      <c r="F779" s="49" t="s">
        <v>121</v>
      </c>
      <c r="G779" s="49" t="s">
        <v>20</v>
      </c>
      <c r="H779" s="49">
        <v>72</v>
      </c>
      <c r="I779" s="49">
        <v>0</v>
      </c>
      <c r="J779" s="49">
        <v>72</v>
      </c>
    </row>
    <row r="780" spans="1:10" x14ac:dyDescent="0.35">
      <c r="A780" s="49" t="s">
        <v>20</v>
      </c>
      <c r="B780" s="49" t="s">
        <v>1761</v>
      </c>
      <c r="C780" s="49" t="s">
        <v>1871</v>
      </c>
      <c r="D780" s="49" t="s">
        <v>1872</v>
      </c>
      <c r="E780" s="49">
        <v>520293</v>
      </c>
      <c r="F780" s="49" t="s">
        <v>1873</v>
      </c>
      <c r="G780" s="49" t="s">
        <v>20</v>
      </c>
      <c r="H780" s="49" t="s">
        <v>1871</v>
      </c>
      <c r="I780" s="49" t="s">
        <v>1872</v>
      </c>
      <c r="J780" s="49">
        <v>134.988</v>
      </c>
    </row>
    <row r="781" spans="1:10" x14ac:dyDescent="0.35">
      <c r="A781" s="49" t="s">
        <v>20</v>
      </c>
      <c r="B781" s="49" t="s">
        <v>1761</v>
      </c>
      <c r="C781" s="49" t="s">
        <v>1874</v>
      </c>
      <c r="D781" s="49" t="s">
        <v>1875</v>
      </c>
      <c r="E781" s="49">
        <v>520271</v>
      </c>
      <c r="F781" s="49" t="s">
        <v>601</v>
      </c>
      <c r="G781" s="49" t="s">
        <v>20</v>
      </c>
      <c r="H781" s="49" t="s">
        <v>1876</v>
      </c>
      <c r="I781" s="49" t="s">
        <v>1875</v>
      </c>
      <c r="J781" s="49">
        <v>168.75200000000001</v>
      </c>
    </row>
    <row r="782" spans="1:10" x14ac:dyDescent="0.35">
      <c r="A782" s="49" t="s">
        <v>20</v>
      </c>
      <c r="B782" s="49" t="s">
        <v>1771</v>
      </c>
      <c r="C782" s="49" t="s">
        <v>1877</v>
      </c>
      <c r="D782" s="49" t="s">
        <v>1878</v>
      </c>
      <c r="E782" s="49">
        <v>520337</v>
      </c>
      <c r="F782" s="49" t="s">
        <v>1797</v>
      </c>
      <c r="G782" s="49" t="s">
        <v>20</v>
      </c>
      <c r="H782" s="49" t="s">
        <v>1877</v>
      </c>
      <c r="I782" s="49" t="s">
        <v>1878</v>
      </c>
      <c r="J782" s="49">
        <v>62.981999999999999</v>
      </c>
    </row>
    <row r="783" spans="1:10" x14ac:dyDescent="0.35">
      <c r="A783" s="49" t="s">
        <v>20</v>
      </c>
      <c r="B783" s="49" t="s">
        <v>1747</v>
      </c>
      <c r="C783" s="49" t="s">
        <v>1879</v>
      </c>
      <c r="D783" s="49" t="s">
        <v>1880</v>
      </c>
      <c r="E783" s="49">
        <v>520331</v>
      </c>
      <c r="F783" s="49" t="s">
        <v>1781</v>
      </c>
      <c r="G783" s="49" t="s">
        <v>20</v>
      </c>
      <c r="H783" s="49" t="s">
        <v>1879</v>
      </c>
      <c r="I783" s="49" t="s">
        <v>1880</v>
      </c>
      <c r="J783" s="49">
        <v>145.95600000000002</v>
      </c>
    </row>
    <row r="784" spans="1:10" x14ac:dyDescent="0.35">
      <c r="A784" s="49" t="s">
        <v>20</v>
      </c>
      <c r="B784" s="49" t="s">
        <v>1839</v>
      </c>
      <c r="C784" s="49" t="s">
        <v>1881</v>
      </c>
      <c r="D784" s="49" t="s">
        <v>1882</v>
      </c>
      <c r="E784" s="49">
        <v>520258</v>
      </c>
      <c r="F784" s="49" t="s">
        <v>1883</v>
      </c>
      <c r="G784" s="49" t="s">
        <v>20</v>
      </c>
      <c r="H784" s="49" t="s">
        <v>1881</v>
      </c>
      <c r="I784" s="49" t="s">
        <v>1882</v>
      </c>
      <c r="J784" s="49">
        <v>361.68799999999999</v>
      </c>
    </row>
    <row r="785" spans="1:10" x14ac:dyDescent="0.35">
      <c r="A785" s="49" t="s">
        <v>20</v>
      </c>
      <c r="B785" s="49" t="s">
        <v>1768</v>
      </c>
      <c r="C785" s="49" t="s">
        <v>1884</v>
      </c>
      <c r="D785" s="49" t="s">
        <v>1885</v>
      </c>
      <c r="E785" s="49">
        <v>520257</v>
      </c>
      <c r="F785" s="49" t="s">
        <v>1886</v>
      </c>
      <c r="G785" s="49" t="s">
        <v>20</v>
      </c>
      <c r="H785" s="49" t="s">
        <v>1884</v>
      </c>
      <c r="I785" s="49" t="s">
        <v>1885</v>
      </c>
      <c r="J785" s="49">
        <v>168.29</v>
      </c>
    </row>
    <row r="786" spans="1:10" x14ac:dyDescent="0.35">
      <c r="A786" s="49" t="s">
        <v>20</v>
      </c>
      <c r="B786" s="49" t="s">
        <v>1771</v>
      </c>
      <c r="C786" s="49" t="s">
        <v>1887</v>
      </c>
      <c r="D786" s="49">
        <v>0</v>
      </c>
      <c r="E786" s="49">
        <v>520328</v>
      </c>
      <c r="F786" s="49" t="s">
        <v>1888</v>
      </c>
      <c r="G786" s="49" t="s">
        <v>20</v>
      </c>
      <c r="H786" s="49" t="s">
        <v>1887</v>
      </c>
      <c r="I786" s="49">
        <v>0</v>
      </c>
      <c r="J786" s="49">
        <v>77.64</v>
      </c>
    </row>
    <row r="787" spans="1:10" x14ac:dyDescent="0.35">
      <c r="A787" s="49" t="s">
        <v>20</v>
      </c>
      <c r="B787" s="49" t="s">
        <v>1771</v>
      </c>
      <c r="C787" s="49" t="s">
        <v>1889</v>
      </c>
      <c r="D787" s="49" t="s">
        <v>1890</v>
      </c>
      <c r="E787" s="49">
        <v>520324</v>
      </c>
      <c r="F787" s="49" t="s">
        <v>1830</v>
      </c>
      <c r="G787" s="49" t="s">
        <v>20</v>
      </c>
      <c r="H787" s="49" t="s">
        <v>1889</v>
      </c>
      <c r="I787" s="49" t="s">
        <v>1890</v>
      </c>
      <c r="J787" s="49">
        <v>135.07999999999998</v>
      </c>
    </row>
    <row r="788" spans="1:10" x14ac:dyDescent="0.35">
      <c r="A788" s="49" t="s">
        <v>20</v>
      </c>
      <c r="B788" s="49" t="s">
        <v>1747</v>
      </c>
      <c r="C788" s="49" t="s">
        <v>1891</v>
      </c>
      <c r="D788" s="49" t="s">
        <v>1892</v>
      </c>
      <c r="E788" s="49">
        <v>520225</v>
      </c>
      <c r="F788" s="49" t="s">
        <v>1893</v>
      </c>
      <c r="G788" s="49" t="s">
        <v>20</v>
      </c>
      <c r="H788" s="49" t="s">
        <v>1891</v>
      </c>
      <c r="I788" s="49" t="s">
        <v>1892</v>
      </c>
      <c r="J788" s="49">
        <v>274.47199999999998</v>
      </c>
    </row>
    <row r="789" spans="1:10" x14ac:dyDescent="0.35">
      <c r="A789" s="49" t="s">
        <v>20</v>
      </c>
      <c r="B789" s="49" t="s">
        <v>1771</v>
      </c>
      <c r="C789" s="49" t="s">
        <v>1894</v>
      </c>
      <c r="D789" s="49" t="s">
        <v>1895</v>
      </c>
      <c r="E789" s="49">
        <v>520294</v>
      </c>
      <c r="F789" s="49" t="s">
        <v>1896</v>
      </c>
      <c r="G789" s="49" t="s">
        <v>20</v>
      </c>
      <c r="H789" s="49" t="s">
        <v>1894</v>
      </c>
      <c r="I789" s="49" t="s">
        <v>1895</v>
      </c>
      <c r="J789" s="49">
        <v>410.11</v>
      </c>
    </row>
    <row r="790" spans="1:10" x14ac:dyDescent="0.35">
      <c r="A790" s="49" t="s">
        <v>20</v>
      </c>
      <c r="B790" s="49" t="s">
        <v>1761</v>
      </c>
      <c r="C790" s="49" t="s">
        <v>1897</v>
      </c>
      <c r="D790" s="49" t="s">
        <v>1898</v>
      </c>
      <c r="E790" s="49">
        <v>520264</v>
      </c>
      <c r="F790" s="49" t="s">
        <v>601</v>
      </c>
      <c r="G790" s="49" t="s">
        <v>20</v>
      </c>
      <c r="H790" s="49" t="s">
        <v>1899</v>
      </c>
      <c r="I790" s="49" t="s">
        <v>1900</v>
      </c>
      <c r="J790" s="49">
        <v>232.18200000000002</v>
      </c>
    </row>
    <row r="791" spans="1:10" x14ac:dyDescent="0.35">
      <c r="A791" s="49" t="s">
        <v>20</v>
      </c>
      <c r="B791" s="49" t="s">
        <v>1775</v>
      </c>
      <c r="C791" s="49" t="s">
        <v>1901</v>
      </c>
      <c r="D791" s="49" t="s">
        <v>1902</v>
      </c>
      <c r="E791" s="49">
        <v>520139</v>
      </c>
      <c r="F791" s="49" t="s">
        <v>1903</v>
      </c>
      <c r="G791" s="49" t="s">
        <v>20</v>
      </c>
      <c r="H791" s="49" t="s">
        <v>1901</v>
      </c>
      <c r="I791" s="49" t="s">
        <v>1902</v>
      </c>
      <c r="J791" s="49">
        <v>92.805999999999997</v>
      </c>
    </row>
    <row r="792" spans="1:10" x14ac:dyDescent="0.35">
      <c r="A792" s="49" t="s">
        <v>20</v>
      </c>
      <c r="B792" s="49" t="s">
        <v>1747</v>
      </c>
      <c r="C792" s="49" t="s">
        <v>1904</v>
      </c>
      <c r="D792" s="49" t="s">
        <v>1905</v>
      </c>
      <c r="E792" s="49">
        <v>520259</v>
      </c>
      <c r="F792" s="49" t="s">
        <v>1906</v>
      </c>
      <c r="G792" s="49" t="s">
        <v>20</v>
      </c>
      <c r="H792" s="49" t="s">
        <v>1904</v>
      </c>
      <c r="I792" s="49" t="s">
        <v>1905</v>
      </c>
      <c r="J792" s="49">
        <v>30.566000000000003</v>
      </c>
    </row>
    <row r="793" spans="1:10" x14ac:dyDescent="0.35">
      <c r="A793" s="49" t="s">
        <v>20</v>
      </c>
      <c r="B793" s="49" t="s">
        <v>1747</v>
      </c>
      <c r="C793" s="49" t="s">
        <v>1907</v>
      </c>
      <c r="D793" s="49" t="s">
        <v>1245</v>
      </c>
      <c r="E793" s="49">
        <v>520024</v>
      </c>
      <c r="F793" s="49" t="s">
        <v>1229</v>
      </c>
      <c r="G793" s="49" t="s">
        <v>20</v>
      </c>
      <c r="H793" s="49" t="s">
        <v>1907</v>
      </c>
      <c r="I793" s="49" t="s">
        <v>1245</v>
      </c>
      <c r="J793" s="49">
        <v>26.98</v>
      </c>
    </row>
    <row r="794" spans="1:10" x14ac:dyDescent="0.35">
      <c r="A794" s="49" t="s">
        <v>20</v>
      </c>
      <c r="B794" s="49" t="s">
        <v>1768</v>
      </c>
      <c r="C794" s="49" t="s">
        <v>1908</v>
      </c>
      <c r="D794" s="49" t="s">
        <v>1909</v>
      </c>
      <c r="E794" s="49">
        <v>520001</v>
      </c>
      <c r="F794" s="49" t="s">
        <v>1910</v>
      </c>
      <c r="G794" s="49" t="s">
        <v>20</v>
      </c>
      <c r="H794" s="49" t="s">
        <v>1908</v>
      </c>
      <c r="I794" s="49" t="s">
        <v>1909</v>
      </c>
      <c r="J794" s="49">
        <v>68.016000000000005</v>
      </c>
    </row>
    <row r="795" spans="1:10" x14ac:dyDescent="0.35">
      <c r="A795" s="49" t="s">
        <v>20</v>
      </c>
      <c r="B795" s="49" t="s">
        <v>1768</v>
      </c>
      <c r="C795" s="49" t="s">
        <v>1913</v>
      </c>
      <c r="D795" s="49" t="s">
        <v>1914</v>
      </c>
      <c r="E795" s="49">
        <v>520249</v>
      </c>
      <c r="F795" s="49" t="s">
        <v>1915</v>
      </c>
      <c r="G795" s="49" t="s">
        <v>20</v>
      </c>
      <c r="H795" s="49" t="s">
        <v>1913</v>
      </c>
      <c r="I795" s="49" t="s">
        <v>1914</v>
      </c>
      <c r="J795" s="49">
        <v>12</v>
      </c>
    </row>
    <row r="796" spans="1:10" x14ac:dyDescent="0.35">
      <c r="A796" s="49" t="s">
        <v>20</v>
      </c>
      <c r="B796" s="49" t="s">
        <v>1790</v>
      </c>
      <c r="C796" s="49" t="s">
        <v>1916</v>
      </c>
      <c r="D796" s="49" t="s">
        <v>497</v>
      </c>
      <c r="E796" s="49">
        <v>520151</v>
      </c>
      <c r="F796" s="49" t="s">
        <v>1817</v>
      </c>
      <c r="G796" s="49" t="s">
        <v>20</v>
      </c>
      <c r="H796" s="49" t="s">
        <v>1916</v>
      </c>
      <c r="I796" s="49" t="s">
        <v>497</v>
      </c>
      <c r="J796" s="49">
        <v>18.852</v>
      </c>
    </row>
    <row r="797" spans="1:10" x14ac:dyDescent="0.35">
      <c r="A797" s="49" t="s">
        <v>20</v>
      </c>
      <c r="B797" s="49" t="s">
        <v>1761</v>
      </c>
      <c r="C797" s="49" t="s">
        <v>1917</v>
      </c>
      <c r="D797" s="49" t="s">
        <v>1918</v>
      </c>
      <c r="E797" s="49">
        <v>520149</v>
      </c>
      <c r="F797" s="49" t="s">
        <v>1903</v>
      </c>
      <c r="G797" s="49" t="s">
        <v>20</v>
      </c>
      <c r="H797" s="49" t="s">
        <v>1917</v>
      </c>
      <c r="I797" s="49" t="s">
        <v>1918</v>
      </c>
      <c r="J797" s="49">
        <v>11.013999999999999</v>
      </c>
    </row>
    <row r="798" spans="1:10" x14ac:dyDescent="0.35">
      <c r="A798" s="49" t="s">
        <v>20</v>
      </c>
      <c r="B798" s="49" t="s">
        <v>1747</v>
      </c>
      <c r="C798" s="49" t="s">
        <v>1923</v>
      </c>
      <c r="D798" s="49">
        <v>5</v>
      </c>
      <c r="E798" s="49">
        <v>520134</v>
      </c>
      <c r="F798" s="49" t="s">
        <v>1313</v>
      </c>
      <c r="G798" s="49" t="s">
        <v>20</v>
      </c>
      <c r="H798" s="49" t="s">
        <v>1923</v>
      </c>
      <c r="I798" s="49">
        <v>5</v>
      </c>
      <c r="J798" s="49">
        <v>119.6</v>
      </c>
    </row>
    <row r="799" spans="1:10" x14ac:dyDescent="0.35">
      <c r="A799" s="49" t="s">
        <v>20</v>
      </c>
      <c r="B799" s="49" t="s">
        <v>1747</v>
      </c>
      <c r="C799" s="49" t="s">
        <v>1756</v>
      </c>
      <c r="D799" s="49" t="s">
        <v>1757</v>
      </c>
      <c r="E799" s="49">
        <v>520009</v>
      </c>
      <c r="F799" s="49" t="s">
        <v>1758</v>
      </c>
      <c r="G799" s="49" t="s">
        <v>20</v>
      </c>
      <c r="H799" s="49" t="s">
        <v>1924</v>
      </c>
      <c r="I799" s="49" t="s">
        <v>1925</v>
      </c>
      <c r="J799" s="49">
        <v>45.940000000000005</v>
      </c>
    </row>
    <row r="800" spans="1:10" x14ac:dyDescent="0.35">
      <c r="A800" s="49" t="s">
        <v>20</v>
      </c>
      <c r="B800" s="49" t="s">
        <v>1747</v>
      </c>
      <c r="C800" s="49" t="s">
        <v>1748</v>
      </c>
      <c r="D800" s="49" t="s">
        <v>1749</v>
      </c>
      <c r="E800" s="49">
        <v>521387</v>
      </c>
      <c r="F800" s="49" t="s">
        <v>1750</v>
      </c>
      <c r="G800" s="49" t="s">
        <v>20</v>
      </c>
      <c r="H800" s="49" t="s">
        <v>1926</v>
      </c>
      <c r="I800" s="49">
        <v>334</v>
      </c>
      <c r="J800" s="49">
        <v>247.76</v>
      </c>
    </row>
    <row r="801" spans="1:10" x14ac:dyDescent="0.35">
      <c r="A801" s="49" t="s">
        <v>20</v>
      </c>
      <c r="B801" s="49" t="s">
        <v>1747</v>
      </c>
      <c r="C801" s="49" t="s">
        <v>1753</v>
      </c>
      <c r="D801" s="49">
        <v>664</v>
      </c>
      <c r="E801" s="49">
        <v>520087</v>
      </c>
      <c r="F801" s="49" t="s">
        <v>1754</v>
      </c>
      <c r="G801" s="49" t="s">
        <v>20</v>
      </c>
      <c r="H801" s="49">
        <v>157</v>
      </c>
      <c r="I801" s="49">
        <v>411</v>
      </c>
      <c r="J801" s="49">
        <v>239.2</v>
      </c>
    </row>
    <row r="802" spans="1:10" x14ac:dyDescent="0.35">
      <c r="A802" s="49" t="s">
        <v>20</v>
      </c>
      <c r="B802" s="49" t="s">
        <v>1761</v>
      </c>
      <c r="C802" s="49" t="s">
        <v>1897</v>
      </c>
      <c r="D802" s="49" t="s">
        <v>1898</v>
      </c>
      <c r="E802" s="49">
        <v>520264</v>
      </c>
      <c r="F802" s="49" t="s">
        <v>601</v>
      </c>
      <c r="G802" s="49" t="s">
        <v>26</v>
      </c>
      <c r="H802" s="49" t="s">
        <v>1936</v>
      </c>
      <c r="I802" s="49" t="s">
        <v>1937</v>
      </c>
      <c r="J802" s="49">
        <v>62.477999999999994</v>
      </c>
    </row>
    <row r="803" spans="1:10" x14ac:dyDescent="0.35">
      <c r="A803" s="49" t="s">
        <v>20</v>
      </c>
      <c r="B803" s="49" t="s">
        <v>1761</v>
      </c>
      <c r="C803" s="49" t="s">
        <v>1874</v>
      </c>
      <c r="D803" s="49" t="s">
        <v>1875</v>
      </c>
      <c r="E803" s="49">
        <v>520271</v>
      </c>
      <c r="F803" s="49" t="s">
        <v>601</v>
      </c>
      <c r="G803" s="49" t="s">
        <v>40</v>
      </c>
      <c r="H803" s="49" t="s">
        <v>1938</v>
      </c>
      <c r="I803" s="49">
        <v>0</v>
      </c>
      <c r="J803" s="49">
        <v>39.83</v>
      </c>
    </row>
    <row r="804" spans="1:10" x14ac:dyDescent="0.35">
      <c r="A804" s="49" t="s">
        <v>20</v>
      </c>
      <c r="B804" s="49" t="s">
        <v>1761</v>
      </c>
      <c r="C804" s="49" t="s">
        <v>1897</v>
      </c>
      <c r="D804" s="49" t="s">
        <v>1898</v>
      </c>
      <c r="E804" s="49">
        <v>520264</v>
      </c>
      <c r="F804" s="49" t="s">
        <v>601</v>
      </c>
      <c r="G804" s="49" t="s">
        <v>40</v>
      </c>
      <c r="H804" s="49" t="s">
        <v>1939</v>
      </c>
      <c r="I804" s="49" t="s">
        <v>1940</v>
      </c>
      <c r="J804" s="49">
        <v>36.218000000000004</v>
      </c>
    </row>
    <row r="805" spans="1:10" x14ac:dyDescent="0.35">
      <c r="A805" s="49" t="s">
        <v>21</v>
      </c>
      <c r="B805" s="49" t="s">
        <v>1678</v>
      </c>
      <c r="C805" s="49" t="s">
        <v>1679</v>
      </c>
      <c r="D805" s="49" t="s">
        <v>1680</v>
      </c>
      <c r="E805" s="49">
        <v>520701</v>
      </c>
      <c r="F805" s="49" t="s">
        <v>1681</v>
      </c>
      <c r="G805" s="49" t="s">
        <v>19</v>
      </c>
      <c r="H805" s="49">
        <v>0</v>
      </c>
      <c r="I805" s="49" t="s">
        <v>1682</v>
      </c>
      <c r="J805" s="49">
        <v>1.7739999999999998</v>
      </c>
    </row>
    <row r="806" spans="1:10" x14ac:dyDescent="0.35">
      <c r="A806" s="49" t="s">
        <v>21</v>
      </c>
      <c r="B806" s="49" t="s">
        <v>1927</v>
      </c>
      <c r="C806" s="49" t="s">
        <v>1928</v>
      </c>
      <c r="D806" s="49" t="s">
        <v>1063</v>
      </c>
      <c r="E806" s="49">
        <v>522793</v>
      </c>
      <c r="F806" s="49" t="s">
        <v>121</v>
      </c>
      <c r="G806" s="49" t="s">
        <v>21</v>
      </c>
      <c r="H806" s="49" t="s">
        <v>1928</v>
      </c>
      <c r="I806" s="49" t="s">
        <v>1063</v>
      </c>
      <c r="J806" s="49">
        <v>223.506</v>
      </c>
    </row>
    <row r="807" spans="1:10" x14ac:dyDescent="0.35">
      <c r="A807" s="49" t="s">
        <v>21</v>
      </c>
      <c r="B807" s="49" t="s">
        <v>1929</v>
      </c>
      <c r="C807" s="49" t="s">
        <v>1930</v>
      </c>
      <c r="D807" s="49" t="s">
        <v>1931</v>
      </c>
      <c r="E807" s="49">
        <v>522687</v>
      </c>
      <c r="F807" s="49" t="s">
        <v>1932</v>
      </c>
      <c r="G807" s="49" t="s">
        <v>21</v>
      </c>
      <c r="H807" s="49" t="s">
        <v>1930</v>
      </c>
      <c r="I807" s="49" t="s">
        <v>1931</v>
      </c>
      <c r="J807" s="49">
        <v>108.864</v>
      </c>
    </row>
    <row r="808" spans="1:10" x14ac:dyDescent="0.35">
      <c r="A808" s="49" t="s">
        <v>21</v>
      </c>
      <c r="B808" s="49">
        <v>84</v>
      </c>
      <c r="C808" s="49" t="s">
        <v>1933</v>
      </c>
      <c r="D808" s="49" t="s">
        <v>1934</v>
      </c>
      <c r="E808" s="49">
        <v>522684</v>
      </c>
      <c r="F808" s="49" t="s">
        <v>1935</v>
      </c>
      <c r="G808" s="49" t="s">
        <v>21</v>
      </c>
      <c r="H808" s="49" t="s">
        <v>1933</v>
      </c>
      <c r="I808" s="49" t="s">
        <v>1934</v>
      </c>
      <c r="J808" s="49">
        <v>157.75400000000002</v>
      </c>
    </row>
    <row r="809" spans="1:10" x14ac:dyDescent="0.35">
      <c r="A809" s="49" t="s">
        <v>21</v>
      </c>
      <c r="B809" s="49">
        <v>70</v>
      </c>
      <c r="C809" s="49" t="s">
        <v>1941</v>
      </c>
      <c r="D809" s="49" t="s">
        <v>1942</v>
      </c>
      <c r="E809" s="49">
        <v>521266</v>
      </c>
      <c r="F809" s="49" t="s">
        <v>1943</v>
      </c>
      <c r="G809" s="49" t="s">
        <v>12</v>
      </c>
      <c r="H809" s="49">
        <v>0</v>
      </c>
      <c r="I809" s="49" t="s">
        <v>1944</v>
      </c>
      <c r="J809" s="49">
        <v>6.44</v>
      </c>
    </row>
    <row r="810" spans="1:10" x14ac:dyDescent="0.35">
      <c r="A810" s="49" t="s">
        <v>21</v>
      </c>
      <c r="B810" s="49" t="s">
        <v>1945</v>
      </c>
      <c r="C810" s="49" t="s">
        <v>1946</v>
      </c>
      <c r="D810" s="49" t="s">
        <v>1947</v>
      </c>
      <c r="E810" s="49">
        <v>521851</v>
      </c>
      <c r="F810" s="49" t="s">
        <v>1948</v>
      </c>
      <c r="G810" s="49" t="s">
        <v>21</v>
      </c>
      <c r="H810" s="49" t="s">
        <v>1946</v>
      </c>
      <c r="I810" s="49" t="s">
        <v>1947</v>
      </c>
      <c r="J810" s="49">
        <v>58.201999999999998</v>
      </c>
    </row>
    <row r="811" spans="1:10" x14ac:dyDescent="0.35">
      <c r="A811" s="49" t="s">
        <v>21</v>
      </c>
      <c r="B811" s="49" t="s">
        <v>1678</v>
      </c>
      <c r="C811" s="49" t="s">
        <v>1949</v>
      </c>
      <c r="D811" s="49" t="s">
        <v>1950</v>
      </c>
      <c r="E811" s="49">
        <v>521850</v>
      </c>
      <c r="F811" s="49" t="s">
        <v>1951</v>
      </c>
      <c r="G811" s="49" t="s">
        <v>21</v>
      </c>
      <c r="H811" s="49" t="s">
        <v>1949</v>
      </c>
      <c r="I811" s="49" t="s">
        <v>1950</v>
      </c>
      <c r="J811" s="49">
        <v>37.563999999999993</v>
      </c>
    </row>
    <row r="812" spans="1:10" x14ac:dyDescent="0.35">
      <c r="A812" s="49" t="s">
        <v>21</v>
      </c>
      <c r="B812" s="49">
        <v>70</v>
      </c>
      <c r="C812" s="49" t="s">
        <v>1952</v>
      </c>
      <c r="D812" s="49" t="s">
        <v>1953</v>
      </c>
      <c r="E812" s="49">
        <v>520872</v>
      </c>
      <c r="F812" s="49" t="s">
        <v>1954</v>
      </c>
      <c r="G812" s="49" t="s">
        <v>12</v>
      </c>
      <c r="H812" s="49" t="s">
        <v>1955</v>
      </c>
      <c r="I812" s="49" t="s">
        <v>1956</v>
      </c>
      <c r="J812" s="49">
        <v>24.194000000000003</v>
      </c>
    </row>
    <row r="813" spans="1:10" x14ac:dyDescent="0.35">
      <c r="A813" s="49" t="s">
        <v>21</v>
      </c>
      <c r="B813" s="49" t="s">
        <v>1957</v>
      </c>
      <c r="C813" s="49">
        <v>0</v>
      </c>
      <c r="D813" s="49" t="s">
        <v>1958</v>
      </c>
      <c r="E813" s="49">
        <v>521774</v>
      </c>
      <c r="F813" s="49" t="s">
        <v>1959</v>
      </c>
      <c r="G813" s="49" t="s">
        <v>21</v>
      </c>
      <c r="H813" s="49">
        <v>0</v>
      </c>
      <c r="I813" s="49" t="s">
        <v>1958</v>
      </c>
      <c r="J813" s="49">
        <v>11.465999999999999</v>
      </c>
    </row>
    <row r="814" spans="1:10" x14ac:dyDescent="0.35">
      <c r="A814" s="49" t="s">
        <v>21</v>
      </c>
      <c r="B814" s="49">
        <v>84</v>
      </c>
      <c r="C814" s="49">
        <v>92</v>
      </c>
      <c r="D814" s="49">
        <v>0</v>
      </c>
      <c r="E814" s="49">
        <v>521769</v>
      </c>
      <c r="F814" s="49" t="s">
        <v>1960</v>
      </c>
      <c r="G814" s="49" t="s">
        <v>21</v>
      </c>
      <c r="H814" s="49">
        <v>92</v>
      </c>
      <c r="I814" s="49">
        <v>0</v>
      </c>
      <c r="J814" s="49">
        <v>92</v>
      </c>
    </row>
    <row r="815" spans="1:10" x14ac:dyDescent="0.35">
      <c r="A815" s="49" t="s">
        <v>21</v>
      </c>
      <c r="B815" s="49" t="s">
        <v>1961</v>
      </c>
      <c r="C815" s="49" t="s">
        <v>1962</v>
      </c>
      <c r="D815" s="49" t="s">
        <v>1963</v>
      </c>
      <c r="E815" s="49">
        <v>520617</v>
      </c>
      <c r="F815" s="49" t="s">
        <v>1964</v>
      </c>
      <c r="G815" s="49" t="s">
        <v>19</v>
      </c>
      <c r="H815" s="49" t="s">
        <v>1965</v>
      </c>
      <c r="I815" s="49" t="s">
        <v>1966</v>
      </c>
      <c r="J815" s="49">
        <v>1.8959999999999999</v>
      </c>
    </row>
    <row r="816" spans="1:10" x14ac:dyDescent="0.35">
      <c r="A816" s="49" t="s">
        <v>21</v>
      </c>
      <c r="B816" s="49" t="s">
        <v>1961</v>
      </c>
      <c r="C816" s="49" t="s">
        <v>1967</v>
      </c>
      <c r="D816" s="49" t="s">
        <v>1968</v>
      </c>
      <c r="E816" s="49">
        <v>520446</v>
      </c>
      <c r="F816" s="49" t="s">
        <v>1969</v>
      </c>
      <c r="G816" s="49" t="s">
        <v>19</v>
      </c>
      <c r="H816" s="49" t="s">
        <v>1970</v>
      </c>
      <c r="I816" s="49" t="s">
        <v>833</v>
      </c>
      <c r="J816" s="49">
        <v>5.6580000000000004</v>
      </c>
    </row>
    <row r="817" spans="1:10" x14ac:dyDescent="0.35">
      <c r="A817" s="49" t="s">
        <v>21</v>
      </c>
      <c r="B817" s="49">
        <v>70</v>
      </c>
      <c r="C817" s="49" t="s">
        <v>1971</v>
      </c>
      <c r="D817" s="49" t="s">
        <v>1972</v>
      </c>
      <c r="E817" s="49">
        <v>523131</v>
      </c>
      <c r="F817" s="49" t="s">
        <v>1973</v>
      </c>
      <c r="G817" s="49" t="s">
        <v>21</v>
      </c>
      <c r="H817" s="49" t="s">
        <v>1971</v>
      </c>
      <c r="I817" s="49" t="s">
        <v>1972</v>
      </c>
      <c r="J817" s="49">
        <v>37.451999999999998</v>
      </c>
    </row>
    <row r="818" spans="1:10" x14ac:dyDescent="0.35">
      <c r="A818" s="49" t="s">
        <v>21</v>
      </c>
      <c r="B818" s="49">
        <v>70</v>
      </c>
      <c r="C818" s="49" t="s">
        <v>1974</v>
      </c>
      <c r="D818" s="49" t="s">
        <v>1975</v>
      </c>
      <c r="E818" s="49">
        <v>521708</v>
      </c>
      <c r="F818" s="49" t="s">
        <v>1976</v>
      </c>
      <c r="G818" s="49" t="s">
        <v>21</v>
      </c>
      <c r="H818" s="49" t="s">
        <v>1974</v>
      </c>
      <c r="I818" s="49" t="s">
        <v>1975</v>
      </c>
      <c r="J818" s="49">
        <v>129.88999999999999</v>
      </c>
    </row>
    <row r="819" spans="1:10" x14ac:dyDescent="0.35">
      <c r="A819" s="49" t="s">
        <v>21</v>
      </c>
      <c r="B819" s="49" t="s">
        <v>1977</v>
      </c>
      <c r="C819" s="49" t="s">
        <v>1978</v>
      </c>
      <c r="D819" s="49">
        <v>0</v>
      </c>
      <c r="E819" s="49">
        <v>523048</v>
      </c>
      <c r="F819" s="49" t="s">
        <v>1979</v>
      </c>
      <c r="G819" s="49" t="s">
        <v>21</v>
      </c>
      <c r="H819" s="49" t="s">
        <v>1978</v>
      </c>
      <c r="I819" s="49">
        <v>0</v>
      </c>
      <c r="J819" s="49">
        <v>32.270000000000003</v>
      </c>
    </row>
    <row r="820" spans="1:10" x14ac:dyDescent="0.35">
      <c r="A820" s="49" t="s">
        <v>21</v>
      </c>
      <c r="B820" s="49" t="s">
        <v>1927</v>
      </c>
      <c r="C820" s="49" t="s">
        <v>1980</v>
      </c>
      <c r="D820" s="49">
        <v>0</v>
      </c>
      <c r="E820" s="49">
        <v>522394</v>
      </c>
      <c r="F820" s="49" t="s">
        <v>1981</v>
      </c>
      <c r="G820" s="49" t="s">
        <v>21</v>
      </c>
      <c r="H820" s="49" t="s">
        <v>1980</v>
      </c>
      <c r="I820" s="49">
        <v>0</v>
      </c>
      <c r="J820" s="49">
        <v>42.03</v>
      </c>
    </row>
    <row r="821" spans="1:10" x14ac:dyDescent="0.35">
      <c r="A821" s="49" t="s">
        <v>21</v>
      </c>
      <c r="B821" s="49">
        <v>70</v>
      </c>
      <c r="C821" s="49" t="s">
        <v>1982</v>
      </c>
      <c r="D821" s="49" t="s">
        <v>1983</v>
      </c>
      <c r="E821" s="49">
        <v>521972</v>
      </c>
      <c r="F821" s="49" t="s">
        <v>1948</v>
      </c>
      <c r="G821" s="49" t="s">
        <v>21</v>
      </c>
      <c r="H821" s="49" t="s">
        <v>1982</v>
      </c>
      <c r="I821" s="49" t="s">
        <v>1983</v>
      </c>
      <c r="J821" s="49">
        <v>12.315999999999999</v>
      </c>
    </row>
    <row r="822" spans="1:10" x14ac:dyDescent="0.35">
      <c r="A822" s="49" t="s">
        <v>21</v>
      </c>
      <c r="B822" s="49" t="s">
        <v>1984</v>
      </c>
      <c r="C822" s="49">
        <v>0</v>
      </c>
      <c r="D822" s="49" t="s">
        <v>1985</v>
      </c>
      <c r="E822" s="49">
        <v>521864</v>
      </c>
      <c r="F822" s="49" t="s">
        <v>1986</v>
      </c>
      <c r="G822" s="49" t="s">
        <v>21</v>
      </c>
      <c r="H822" s="49">
        <v>0</v>
      </c>
      <c r="I822" s="49" t="s">
        <v>1985</v>
      </c>
      <c r="J822" s="49">
        <v>11.744</v>
      </c>
    </row>
    <row r="823" spans="1:10" x14ac:dyDescent="0.35">
      <c r="A823" s="49" t="s">
        <v>21</v>
      </c>
      <c r="B823" s="49" t="s">
        <v>1957</v>
      </c>
      <c r="C823" s="49" t="s">
        <v>1987</v>
      </c>
      <c r="D823" s="49" t="s">
        <v>1988</v>
      </c>
      <c r="E823" s="49">
        <v>521598</v>
      </c>
      <c r="F823" s="49" t="s">
        <v>1959</v>
      </c>
      <c r="G823" s="49" t="s">
        <v>21</v>
      </c>
      <c r="H823" s="49" t="s">
        <v>1987</v>
      </c>
      <c r="I823" s="49" t="s">
        <v>1988</v>
      </c>
      <c r="J823" s="49">
        <v>10.311999999999999</v>
      </c>
    </row>
    <row r="824" spans="1:10" x14ac:dyDescent="0.35">
      <c r="A824" s="49" t="s">
        <v>21</v>
      </c>
      <c r="B824" s="49" t="s">
        <v>1984</v>
      </c>
      <c r="C824" s="49" t="s">
        <v>1989</v>
      </c>
      <c r="D824" s="49" t="s">
        <v>759</v>
      </c>
      <c r="E824" s="49">
        <v>521862</v>
      </c>
      <c r="F824" s="49" t="s">
        <v>1986</v>
      </c>
      <c r="G824" s="49" t="s">
        <v>21</v>
      </c>
      <c r="H824" s="49" t="s">
        <v>1989</v>
      </c>
      <c r="I824" s="49" t="s">
        <v>759</v>
      </c>
      <c r="J824" s="49">
        <v>17.356000000000002</v>
      </c>
    </row>
    <row r="825" spans="1:10" x14ac:dyDescent="0.35">
      <c r="A825" s="49" t="s">
        <v>21</v>
      </c>
      <c r="B825" s="49" t="s">
        <v>1990</v>
      </c>
      <c r="C825" s="49" t="s">
        <v>1991</v>
      </c>
      <c r="D825" s="49" t="s">
        <v>1992</v>
      </c>
      <c r="E825" s="49">
        <v>521572</v>
      </c>
      <c r="F825" s="49" t="s">
        <v>1993</v>
      </c>
      <c r="G825" s="49" t="s">
        <v>21</v>
      </c>
      <c r="H825" s="49" t="s">
        <v>1991</v>
      </c>
      <c r="I825" s="49" t="s">
        <v>1992</v>
      </c>
      <c r="J825" s="49">
        <v>101.38800000000001</v>
      </c>
    </row>
    <row r="826" spans="1:10" x14ac:dyDescent="0.35">
      <c r="A826" s="49" t="s">
        <v>21</v>
      </c>
      <c r="B826" s="49" t="s">
        <v>1961</v>
      </c>
      <c r="C826" s="49" t="s">
        <v>1994</v>
      </c>
      <c r="D826" s="49">
        <v>440</v>
      </c>
      <c r="E826" s="49">
        <v>521791</v>
      </c>
      <c r="F826" s="49" t="s">
        <v>1995</v>
      </c>
      <c r="G826" s="49" t="s">
        <v>21</v>
      </c>
      <c r="H826" s="49" t="s">
        <v>1994</v>
      </c>
      <c r="I826" s="49">
        <v>440</v>
      </c>
      <c r="J826" s="49">
        <v>141.52000000000001</v>
      </c>
    </row>
    <row r="827" spans="1:10" x14ac:dyDescent="0.35">
      <c r="A827" s="49" t="s">
        <v>21</v>
      </c>
      <c r="B827" s="49">
        <v>69</v>
      </c>
      <c r="C827" s="49">
        <v>77</v>
      </c>
      <c r="D827" s="49">
        <v>0</v>
      </c>
      <c r="E827" s="49">
        <v>521499</v>
      </c>
      <c r="F827" s="49" t="s">
        <v>1996</v>
      </c>
      <c r="G827" s="49" t="s">
        <v>21</v>
      </c>
      <c r="H827" s="49">
        <v>77</v>
      </c>
      <c r="I827" s="49">
        <v>0</v>
      </c>
      <c r="J827" s="49">
        <v>77</v>
      </c>
    </row>
    <row r="828" spans="1:10" x14ac:dyDescent="0.35">
      <c r="A828" s="49" t="s">
        <v>21</v>
      </c>
      <c r="B828" s="49">
        <v>70</v>
      </c>
      <c r="C828" s="49" t="s">
        <v>1997</v>
      </c>
      <c r="D828" s="49" t="s">
        <v>1998</v>
      </c>
      <c r="E828" s="49">
        <v>521732</v>
      </c>
      <c r="F828" s="49" t="s">
        <v>1976</v>
      </c>
      <c r="G828" s="49" t="s">
        <v>21</v>
      </c>
      <c r="H828" s="49" t="s">
        <v>1997</v>
      </c>
      <c r="I828" s="49" t="s">
        <v>1998</v>
      </c>
      <c r="J828" s="49">
        <v>18.667999999999999</v>
      </c>
    </row>
    <row r="829" spans="1:10" x14ac:dyDescent="0.35">
      <c r="A829" s="49" t="s">
        <v>21</v>
      </c>
      <c r="B829" s="49" t="s">
        <v>1999</v>
      </c>
      <c r="C829" s="49" t="s">
        <v>2000</v>
      </c>
      <c r="D829" s="49" t="s">
        <v>628</v>
      </c>
      <c r="E829" s="49">
        <v>521729</v>
      </c>
      <c r="F829" s="49" t="s">
        <v>2001</v>
      </c>
      <c r="G829" s="49" t="s">
        <v>21</v>
      </c>
      <c r="H829" s="49" t="s">
        <v>2000</v>
      </c>
      <c r="I829" s="49" t="s">
        <v>628</v>
      </c>
      <c r="J829" s="49">
        <v>56.300000000000004</v>
      </c>
    </row>
    <row r="830" spans="1:10" x14ac:dyDescent="0.35">
      <c r="A830" s="49" t="s">
        <v>21</v>
      </c>
      <c r="B830" s="49">
        <v>69</v>
      </c>
      <c r="C830" s="49" t="s">
        <v>2002</v>
      </c>
      <c r="D830" s="49" t="s">
        <v>2003</v>
      </c>
      <c r="E830" s="49">
        <v>521450</v>
      </c>
      <c r="F830" s="49" t="s">
        <v>2004</v>
      </c>
      <c r="G830" s="49" t="s">
        <v>21</v>
      </c>
      <c r="H830" s="49" t="s">
        <v>2002</v>
      </c>
      <c r="I830" s="49" t="s">
        <v>2003</v>
      </c>
      <c r="J830" s="49">
        <v>636.09</v>
      </c>
    </row>
    <row r="831" spans="1:10" x14ac:dyDescent="0.35">
      <c r="A831" s="49" t="s">
        <v>21</v>
      </c>
      <c r="B831" s="49" t="s">
        <v>1999</v>
      </c>
      <c r="C831" s="49" t="s">
        <v>2005</v>
      </c>
      <c r="D831" s="49" t="s">
        <v>2006</v>
      </c>
      <c r="E831" s="49">
        <v>521445</v>
      </c>
      <c r="F831" s="49" t="s">
        <v>1392</v>
      </c>
      <c r="G831" s="49" t="s">
        <v>21</v>
      </c>
      <c r="H831" s="49" t="s">
        <v>2005</v>
      </c>
      <c r="I831" s="49" t="s">
        <v>2006</v>
      </c>
      <c r="J831" s="49">
        <v>16.456</v>
      </c>
    </row>
    <row r="832" spans="1:10" x14ac:dyDescent="0.35">
      <c r="A832" s="49" t="s">
        <v>21</v>
      </c>
      <c r="B832" s="49" t="s">
        <v>2007</v>
      </c>
      <c r="C832" s="49">
        <v>0</v>
      </c>
      <c r="D832" s="49" t="s">
        <v>2008</v>
      </c>
      <c r="E832" s="49">
        <v>521709</v>
      </c>
      <c r="F832" s="49" t="s">
        <v>2009</v>
      </c>
      <c r="G832" s="49" t="s">
        <v>21</v>
      </c>
      <c r="H832" s="49">
        <v>0</v>
      </c>
      <c r="I832" s="49" t="s">
        <v>2008</v>
      </c>
      <c r="J832" s="49">
        <v>10.692</v>
      </c>
    </row>
    <row r="833" spans="1:10" x14ac:dyDescent="0.35">
      <c r="A833" s="49" t="s">
        <v>21</v>
      </c>
      <c r="B833" s="49" t="s">
        <v>1678</v>
      </c>
      <c r="C833" s="49" t="s">
        <v>937</v>
      </c>
      <c r="D833" s="49" t="s">
        <v>2010</v>
      </c>
      <c r="E833" s="49">
        <v>521429</v>
      </c>
      <c r="F833" s="49" t="s">
        <v>1973</v>
      </c>
      <c r="G833" s="49" t="s">
        <v>21</v>
      </c>
      <c r="H833" s="49" t="s">
        <v>937</v>
      </c>
      <c r="I833" s="49" t="s">
        <v>2010</v>
      </c>
      <c r="J833" s="49">
        <v>11.552</v>
      </c>
    </row>
    <row r="834" spans="1:10" x14ac:dyDescent="0.35">
      <c r="A834" s="49" t="s">
        <v>21</v>
      </c>
      <c r="B834" s="49">
        <v>87</v>
      </c>
      <c r="C834" s="49">
        <v>0</v>
      </c>
      <c r="D834" s="49">
        <v>150</v>
      </c>
      <c r="E834" s="49">
        <v>521704</v>
      </c>
      <c r="F834" s="49" t="s">
        <v>2011</v>
      </c>
      <c r="G834" s="49" t="s">
        <v>21</v>
      </c>
      <c r="H834" s="49">
        <v>0</v>
      </c>
      <c r="I834" s="49">
        <v>150</v>
      </c>
      <c r="J834" s="49">
        <v>30</v>
      </c>
    </row>
    <row r="835" spans="1:10" x14ac:dyDescent="0.35">
      <c r="A835" s="49" t="s">
        <v>21</v>
      </c>
      <c r="B835" s="49" t="s">
        <v>2012</v>
      </c>
      <c r="C835" s="49" t="s">
        <v>2013</v>
      </c>
      <c r="D835" s="49" t="s">
        <v>2014</v>
      </c>
      <c r="E835" s="49">
        <v>521616</v>
      </c>
      <c r="F835" s="49" t="s">
        <v>2015</v>
      </c>
      <c r="G835" s="49" t="s">
        <v>21</v>
      </c>
      <c r="H835" s="49" t="s">
        <v>2013</v>
      </c>
      <c r="I835" s="49" t="s">
        <v>2014</v>
      </c>
      <c r="J835" s="49">
        <v>318.95</v>
      </c>
    </row>
    <row r="836" spans="1:10" x14ac:dyDescent="0.35">
      <c r="A836" s="49" t="s">
        <v>21</v>
      </c>
      <c r="B836" s="49" t="s">
        <v>2007</v>
      </c>
      <c r="C836" s="49" t="s">
        <v>2016</v>
      </c>
      <c r="D836" s="49" t="s">
        <v>2017</v>
      </c>
      <c r="E836" s="49">
        <v>521614</v>
      </c>
      <c r="F836" s="49" t="s">
        <v>2018</v>
      </c>
      <c r="G836" s="49" t="s">
        <v>21</v>
      </c>
      <c r="H836" s="49" t="s">
        <v>2016</v>
      </c>
      <c r="I836" s="49" t="s">
        <v>2017</v>
      </c>
      <c r="J836" s="49">
        <v>110.76600000000001</v>
      </c>
    </row>
    <row r="837" spans="1:10" x14ac:dyDescent="0.35">
      <c r="A837" s="49" t="s">
        <v>21</v>
      </c>
      <c r="B837" s="49">
        <v>68</v>
      </c>
      <c r="C837" s="49" t="s">
        <v>2019</v>
      </c>
      <c r="D837" s="49" t="s">
        <v>2020</v>
      </c>
      <c r="E837" s="49">
        <v>521612</v>
      </c>
      <c r="F837" s="49" t="s">
        <v>508</v>
      </c>
      <c r="G837" s="49" t="s">
        <v>21</v>
      </c>
      <c r="H837" s="49" t="s">
        <v>2019</v>
      </c>
      <c r="I837" s="49" t="s">
        <v>2020</v>
      </c>
      <c r="J837" s="49">
        <v>79.768000000000001</v>
      </c>
    </row>
    <row r="838" spans="1:10" x14ac:dyDescent="0.35">
      <c r="A838" s="49" t="s">
        <v>21</v>
      </c>
      <c r="B838" s="49" t="s">
        <v>1945</v>
      </c>
      <c r="C838" s="49" t="s">
        <v>2021</v>
      </c>
      <c r="D838" s="49" t="s">
        <v>2022</v>
      </c>
      <c r="E838" s="49">
        <v>521351</v>
      </c>
      <c r="F838" s="49" t="s">
        <v>2023</v>
      </c>
      <c r="G838" s="49" t="s">
        <v>21</v>
      </c>
      <c r="H838" s="49" t="s">
        <v>2021</v>
      </c>
      <c r="I838" s="49" t="s">
        <v>2022</v>
      </c>
      <c r="J838" s="49">
        <v>145.71800000000002</v>
      </c>
    </row>
    <row r="839" spans="1:10" x14ac:dyDescent="0.35">
      <c r="A839" s="49" t="s">
        <v>21</v>
      </c>
      <c r="B839" s="49" t="s">
        <v>1678</v>
      </c>
      <c r="C839" s="49" t="s">
        <v>2024</v>
      </c>
      <c r="D839" s="49" t="s">
        <v>2025</v>
      </c>
      <c r="E839" s="49">
        <v>521596</v>
      </c>
      <c r="F839" s="49" t="s">
        <v>1973</v>
      </c>
      <c r="G839" s="49" t="s">
        <v>21</v>
      </c>
      <c r="H839" s="49" t="s">
        <v>2024</v>
      </c>
      <c r="I839" s="49" t="s">
        <v>2025</v>
      </c>
      <c r="J839" s="49">
        <v>37.938000000000002</v>
      </c>
    </row>
    <row r="840" spans="1:10" x14ac:dyDescent="0.35">
      <c r="A840" s="49" t="s">
        <v>21</v>
      </c>
      <c r="B840" s="49" t="s">
        <v>2007</v>
      </c>
      <c r="C840" s="49" t="s">
        <v>414</v>
      </c>
      <c r="D840" s="49">
        <v>0</v>
      </c>
      <c r="E840" s="49">
        <v>521311</v>
      </c>
      <c r="F840" s="49" t="s">
        <v>2026</v>
      </c>
      <c r="G840" s="49" t="s">
        <v>21</v>
      </c>
      <c r="H840" s="49" t="s">
        <v>414</v>
      </c>
      <c r="I840" s="49">
        <v>0</v>
      </c>
      <c r="J840" s="49">
        <v>25.59</v>
      </c>
    </row>
    <row r="841" spans="1:10" x14ac:dyDescent="0.35">
      <c r="A841" s="49" t="s">
        <v>21</v>
      </c>
      <c r="B841" s="49" t="s">
        <v>1678</v>
      </c>
      <c r="C841" s="49" t="s">
        <v>2027</v>
      </c>
      <c r="D841" s="49" t="s">
        <v>2028</v>
      </c>
      <c r="E841" s="49">
        <v>521528</v>
      </c>
      <c r="F841" s="49" t="s">
        <v>2029</v>
      </c>
      <c r="G841" s="49" t="s">
        <v>21</v>
      </c>
      <c r="H841" s="49" t="s">
        <v>2027</v>
      </c>
      <c r="I841" s="49" t="s">
        <v>2028</v>
      </c>
      <c r="J841" s="49">
        <v>27.293999999999997</v>
      </c>
    </row>
    <row r="842" spans="1:10" x14ac:dyDescent="0.35">
      <c r="A842" s="49" t="s">
        <v>21</v>
      </c>
      <c r="B842" s="49">
        <v>84</v>
      </c>
      <c r="C842" s="49">
        <v>92</v>
      </c>
      <c r="D842" s="49">
        <v>0</v>
      </c>
      <c r="E842" s="49">
        <v>521465</v>
      </c>
      <c r="F842" s="49" t="s">
        <v>1960</v>
      </c>
      <c r="G842" s="49" t="s">
        <v>21</v>
      </c>
      <c r="H842" s="49">
        <v>92</v>
      </c>
      <c r="I842" s="49">
        <v>0</v>
      </c>
      <c r="J842" s="49">
        <v>92</v>
      </c>
    </row>
    <row r="843" spans="1:10" x14ac:dyDescent="0.35">
      <c r="A843" s="49" t="s">
        <v>21</v>
      </c>
      <c r="B843" s="49">
        <v>85</v>
      </c>
      <c r="C843" s="49" t="s">
        <v>2030</v>
      </c>
      <c r="D843" s="49" t="s">
        <v>2031</v>
      </c>
      <c r="E843" s="49">
        <v>521262</v>
      </c>
      <c r="F843" s="49" t="s">
        <v>2032</v>
      </c>
      <c r="G843" s="49" t="s">
        <v>21</v>
      </c>
      <c r="H843" s="49" t="s">
        <v>2030</v>
      </c>
      <c r="I843" s="49" t="s">
        <v>2031</v>
      </c>
      <c r="J843" s="49">
        <v>408.62400000000002</v>
      </c>
    </row>
    <row r="844" spans="1:10" x14ac:dyDescent="0.35">
      <c r="A844" s="49" t="s">
        <v>21</v>
      </c>
      <c r="B844" s="49" t="s">
        <v>2007</v>
      </c>
      <c r="C844" s="49" t="s">
        <v>2033</v>
      </c>
      <c r="D844" s="49" t="s">
        <v>2034</v>
      </c>
      <c r="E844" s="49">
        <v>521251</v>
      </c>
      <c r="F844" s="49" t="s">
        <v>2035</v>
      </c>
      <c r="G844" s="49" t="s">
        <v>21</v>
      </c>
      <c r="H844" s="49" t="s">
        <v>2033</v>
      </c>
      <c r="I844" s="49" t="s">
        <v>2034</v>
      </c>
      <c r="J844" s="49">
        <v>248.07</v>
      </c>
    </row>
    <row r="845" spans="1:10" x14ac:dyDescent="0.35">
      <c r="A845" s="49" t="s">
        <v>21</v>
      </c>
      <c r="B845" s="49" t="s">
        <v>1678</v>
      </c>
      <c r="C845" s="49" t="s">
        <v>671</v>
      </c>
      <c r="D845" s="49" t="s">
        <v>2036</v>
      </c>
      <c r="E845" s="49">
        <v>521250</v>
      </c>
      <c r="F845" s="49" t="s">
        <v>2037</v>
      </c>
      <c r="G845" s="49" t="s">
        <v>21</v>
      </c>
      <c r="H845" s="49" t="s">
        <v>671</v>
      </c>
      <c r="I845" s="49" t="s">
        <v>2036</v>
      </c>
      <c r="J845" s="49">
        <v>35.603999999999999</v>
      </c>
    </row>
    <row r="846" spans="1:10" x14ac:dyDescent="0.35">
      <c r="A846" s="49" t="s">
        <v>21</v>
      </c>
      <c r="B846" s="49" t="s">
        <v>1929</v>
      </c>
      <c r="C846" s="49" t="s">
        <v>2038</v>
      </c>
      <c r="D846" s="49">
        <v>0</v>
      </c>
      <c r="E846" s="49">
        <v>521246</v>
      </c>
      <c r="F846" s="49" t="s">
        <v>1627</v>
      </c>
      <c r="G846" s="49" t="s">
        <v>21</v>
      </c>
      <c r="H846" s="49" t="s">
        <v>2038</v>
      </c>
      <c r="I846" s="49">
        <v>0</v>
      </c>
      <c r="J846" s="49">
        <v>21.53</v>
      </c>
    </row>
    <row r="847" spans="1:10" x14ac:dyDescent="0.35">
      <c r="A847" s="49" t="s">
        <v>21</v>
      </c>
      <c r="B847" s="49" t="s">
        <v>1984</v>
      </c>
      <c r="C847" s="49" t="s">
        <v>2039</v>
      </c>
      <c r="D847" s="49" t="s">
        <v>2040</v>
      </c>
      <c r="E847" s="49">
        <v>521239</v>
      </c>
      <c r="F847" s="49" t="s">
        <v>2041</v>
      </c>
      <c r="G847" s="49" t="s">
        <v>21</v>
      </c>
      <c r="H847" s="49" t="s">
        <v>2039</v>
      </c>
      <c r="I847" s="49" t="s">
        <v>2040</v>
      </c>
      <c r="J847" s="49">
        <v>206.80799999999999</v>
      </c>
    </row>
    <row r="848" spans="1:10" x14ac:dyDescent="0.35">
      <c r="A848" s="49" t="s">
        <v>21</v>
      </c>
      <c r="B848" s="49">
        <v>84</v>
      </c>
      <c r="C848" s="49" t="s">
        <v>2042</v>
      </c>
      <c r="D848" s="49" t="s">
        <v>2043</v>
      </c>
      <c r="E848" s="49">
        <v>521459</v>
      </c>
      <c r="F848" s="49" t="s">
        <v>2044</v>
      </c>
      <c r="G848" s="49" t="s">
        <v>21</v>
      </c>
      <c r="H848" s="49" t="s">
        <v>2042</v>
      </c>
      <c r="I848" s="49" t="s">
        <v>2043</v>
      </c>
      <c r="J848" s="49">
        <v>33.076000000000001</v>
      </c>
    </row>
    <row r="849" spans="1:10" x14ac:dyDescent="0.35">
      <c r="A849" s="49" t="s">
        <v>21</v>
      </c>
      <c r="B849" s="49">
        <v>69</v>
      </c>
      <c r="C849" s="49" t="s">
        <v>2045</v>
      </c>
      <c r="D849" s="49">
        <v>0</v>
      </c>
      <c r="E849" s="49">
        <v>521234</v>
      </c>
      <c r="F849" s="49" t="s">
        <v>2046</v>
      </c>
      <c r="G849" s="49" t="s">
        <v>21</v>
      </c>
      <c r="H849" s="49" t="s">
        <v>2045</v>
      </c>
      <c r="I849" s="49">
        <v>0</v>
      </c>
      <c r="J849" s="49">
        <v>50.92</v>
      </c>
    </row>
    <row r="850" spans="1:10" x14ac:dyDescent="0.35">
      <c r="A850" s="49" t="s">
        <v>21</v>
      </c>
      <c r="B850" s="49" t="s">
        <v>2047</v>
      </c>
      <c r="C850" s="49" t="s">
        <v>2048</v>
      </c>
      <c r="D850" s="49" t="s">
        <v>2049</v>
      </c>
      <c r="E850" s="49">
        <v>521441</v>
      </c>
      <c r="F850" s="49" t="s">
        <v>2050</v>
      </c>
      <c r="G850" s="49" t="s">
        <v>21</v>
      </c>
      <c r="H850" s="49" t="s">
        <v>2048</v>
      </c>
      <c r="I850" s="49" t="s">
        <v>2049</v>
      </c>
      <c r="J850" s="49">
        <v>48.826000000000001</v>
      </c>
    </row>
    <row r="851" spans="1:10" x14ac:dyDescent="0.35">
      <c r="A851" s="49" t="s">
        <v>21</v>
      </c>
      <c r="B851" s="49">
        <v>86</v>
      </c>
      <c r="C851" s="49">
        <v>173</v>
      </c>
      <c r="D851" s="49">
        <v>0</v>
      </c>
      <c r="E851" s="49">
        <v>521230</v>
      </c>
      <c r="F851" s="49" t="s">
        <v>1935</v>
      </c>
      <c r="G851" s="49" t="s">
        <v>21</v>
      </c>
      <c r="H851" s="49">
        <v>173</v>
      </c>
      <c r="I851" s="49">
        <v>0</v>
      </c>
      <c r="J851" s="49">
        <v>173</v>
      </c>
    </row>
    <row r="852" spans="1:10" x14ac:dyDescent="0.35">
      <c r="A852" s="49" t="s">
        <v>21</v>
      </c>
      <c r="B852" s="49" t="s">
        <v>1945</v>
      </c>
      <c r="C852" s="49">
        <v>0</v>
      </c>
      <c r="D852" s="49" t="s">
        <v>2051</v>
      </c>
      <c r="E852" s="49">
        <v>521424</v>
      </c>
      <c r="F852" s="49" t="s">
        <v>2052</v>
      </c>
      <c r="G852" s="49" t="s">
        <v>21</v>
      </c>
      <c r="H852" s="49">
        <v>0</v>
      </c>
      <c r="I852" s="49" t="s">
        <v>2051</v>
      </c>
      <c r="J852" s="49">
        <v>17.303999999999998</v>
      </c>
    </row>
    <row r="853" spans="1:10" x14ac:dyDescent="0.35">
      <c r="A853" s="49" t="s">
        <v>21</v>
      </c>
      <c r="B853" s="49">
        <v>87</v>
      </c>
      <c r="C853" s="49" t="s">
        <v>2053</v>
      </c>
      <c r="D853" s="49" t="s">
        <v>2054</v>
      </c>
      <c r="E853" s="49">
        <v>521417</v>
      </c>
      <c r="F853" s="49" t="s">
        <v>2055</v>
      </c>
      <c r="G853" s="49" t="s">
        <v>21</v>
      </c>
      <c r="H853" s="49" t="s">
        <v>2053</v>
      </c>
      <c r="I853" s="49" t="s">
        <v>2054</v>
      </c>
      <c r="J853" s="49">
        <v>787.86799999999994</v>
      </c>
    </row>
    <row r="854" spans="1:10" x14ac:dyDescent="0.35">
      <c r="A854" s="49" t="s">
        <v>21</v>
      </c>
      <c r="B854" s="49" t="s">
        <v>1945</v>
      </c>
      <c r="C854" s="49" t="s">
        <v>2056</v>
      </c>
      <c r="D854" s="49" t="s">
        <v>2057</v>
      </c>
      <c r="E854" s="49">
        <v>521404</v>
      </c>
      <c r="F854" s="49" t="s">
        <v>2052</v>
      </c>
      <c r="G854" s="49" t="s">
        <v>21</v>
      </c>
      <c r="H854" s="49" t="s">
        <v>2056</v>
      </c>
      <c r="I854" s="49" t="s">
        <v>2057</v>
      </c>
      <c r="J854" s="49">
        <v>19.904000000000003</v>
      </c>
    </row>
    <row r="855" spans="1:10" x14ac:dyDescent="0.35">
      <c r="A855" s="49" t="s">
        <v>21</v>
      </c>
      <c r="B855" s="49">
        <v>70</v>
      </c>
      <c r="C855" s="49" t="s">
        <v>2058</v>
      </c>
      <c r="D855" s="49" t="s">
        <v>2059</v>
      </c>
      <c r="E855" s="49">
        <v>521173</v>
      </c>
      <c r="F855" s="49" t="s">
        <v>2060</v>
      </c>
      <c r="G855" s="49" t="s">
        <v>21</v>
      </c>
      <c r="H855" s="49" t="s">
        <v>2058</v>
      </c>
      <c r="I855" s="49" t="s">
        <v>2059</v>
      </c>
      <c r="J855" s="49">
        <v>233.26</v>
      </c>
    </row>
    <row r="856" spans="1:10" x14ac:dyDescent="0.35">
      <c r="A856" s="49" t="s">
        <v>21</v>
      </c>
      <c r="B856" s="49">
        <v>68</v>
      </c>
      <c r="C856" s="49" t="s">
        <v>2061</v>
      </c>
      <c r="D856" s="49" t="s">
        <v>2062</v>
      </c>
      <c r="E856" s="49">
        <v>521359</v>
      </c>
      <c r="F856" s="49" t="s">
        <v>2063</v>
      </c>
      <c r="G856" s="49" t="s">
        <v>21</v>
      </c>
      <c r="H856" s="49" t="s">
        <v>2061</v>
      </c>
      <c r="I856" s="49" t="s">
        <v>2062</v>
      </c>
      <c r="J856" s="49">
        <v>430.55399999999997</v>
      </c>
    </row>
    <row r="857" spans="1:10" x14ac:dyDescent="0.35">
      <c r="A857" s="49" t="s">
        <v>21</v>
      </c>
      <c r="B857" s="49">
        <v>68</v>
      </c>
      <c r="C857" s="49" t="s">
        <v>2064</v>
      </c>
      <c r="D857" s="49" t="s">
        <v>2065</v>
      </c>
      <c r="E857" s="49">
        <v>521321</v>
      </c>
      <c r="F857" s="49" t="s">
        <v>2066</v>
      </c>
      <c r="G857" s="49" t="s">
        <v>21</v>
      </c>
      <c r="H857" s="49" t="s">
        <v>2064</v>
      </c>
      <c r="I857" s="49" t="s">
        <v>2065</v>
      </c>
      <c r="J857" s="49">
        <v>195.172</v>
      </c>
    </row>
    <row r="858" spans="1:10" x14ac:dyDescent="0.35">
      <c r="A858" s="49" t="s">
        <v>21</v>
      </c>
      <c r="B858" s="49" t="s">
        <v>1927</v>
      </c>
      <c r="C858" s="49" t="s">
        <v>2067</v>
      </c>
      <c r="D858" s="49" t="s">
        <v>2068</v>
      </c>
      <c r="E858" s="49">
        <v>521297</v>
      </c>
      <c r="F858" s="49" t="s">
        <v>2069</v>
      </c>
      <c r="G858" s="49" t="s">
        <v>21</v>
      </c>
      <c r="H858" s="49" t="s">
        <v>2067</v>
      </c>
      <c r="I858" s="49" t="s">
        <v>2068</v>
      </c>
      <c r="J858" s="49">
        <v>178.12799999999999</v>
      </c>
    </row>
    <row r="859" spans="1:10" x14ac:dyDescent="0.35">
      <c r="A859" s="49" t="s">
        <v>21</v>
      </c>
      <c r="B859" s="49">
        <v>70</v>
      </c>
      <c r="C859" s="49" t="s">
        <v>2070</v>
      </c>
      <c r="D859" s="49" t="s">
        <v>2071</v>
      </c>
      <c r="E859" s="49">
        <v>521119</v>
      </c>
      <c r="F859" s="49" t="s">
        <v>2072</v>
      </c>
      <c r="G859" s="49" t="s">
        <v>21</v>
      </c>
      <c r="H859" s="49" t="s">
        <v>2070</v>
      </c>
      <c r="I859" s="49" t="s">
        <v>2071</v>
      </c>
      <c r="J859" s="49">
        <v>35.368000000000002</v>
      </c>
    </row>
    <row r="860" spans="1:10" x14ac:dyDescent="0.35">
      <c r="A860" s="49" t="s">
        <v>21</v>
      </c>
      <c r="B860" s="49">
        <v>70</v>
      </c>
      <c r="C860" s="49" t="s">
        <v>2073</v>
      </c>
      <c r="D860" s="49" t="s">
        <v>2074</v>
      </c>
      <c r="E860" s="49">
        <v>521296</v>
      </c>
      <c r="F860" s="49" t="s">
        <v>2072</v>
      </c>
      <c r="G860" s="49" t="s">
        <v>21</v>
      </c>
      <c r="H860" s="49" t="s">
        <v>2073</v>
      </c>
      <c r="I860" s="49" t="s">
        <v>2074</v>
      </c>
      <c r="J860" s="49">
        <v>39.305999999999997</v>
      </c>
    </row>
    <row r="861" spans="1:10" x14ac:dyDescent="0.35">
      <c r="A861" s="49" t="s">
        <v>21</v>
      </c>
      <c r="B861" s="49">
        <v>83</v>
      </c>
      <c r="C861" s="49" t="s">
        <v>2075</v>
      </c>
      <c r="D861" s="49" t="s">
        <v>2076</v>
      </c>
      <c r="E861" s="49">
        <v>521114</v>
      </c>
      <c r="F861" s="49" t="s">
        <v>2044</v>
      </c>
      <c r="G861" s="49" t="s">
        <v>21</v>
      </c>
      <c r="H861" s="49" t="s">
        <v>2075</v>
      </c>
      <c r="I861" s="49" t="s">
        <v>2076</v>
      </c>
      <c r="J861" s="49">
        <v>579.11200000000008</v>
      </c>
    </row>
    <row r="862" spans="1:10" x14ac:dyDescent="0.35">
      <c r="A862" s="49" t="s">
        <v>21</v>
      </c>
      <c r="B862" s="49" t="s">
        <v>1984</v>
      </c>
      <c r="C862" s="49" t="s">
        <v>2077</v>
      </c>
      <c r="D862" s="49">
        <v>0</v>
      </c>
      <c r="E862" s="49">
        <v>521238</v>
      </c>
      <c r="F862" s="49" t="s">
        <v>2041</v>
      </c>
      <c r="G862" s="49" t="s">
        <v>21</v>
      </c>
      <c r="H862" s="49" t="s">
        <v>2077</v>
      </c>
      <c r="I862" s="49">
        <v>0</v>
      </c>
      <c r="J862" s="49">
        <v>17.3</v>
      </c>
    </row>
    <row r="863" spans="1:10" x14ac:dyDescent="0.35">
      <c r="A863" s="49" t="s">
        <v>21</v>
      </c>
      <c r="B863" s="49" t="s">
        <v>2007</v>
      </c>
      <c r="C863" s="49" t="s">
        <v>2078</v>
      </c>
      <c r="D863" s="49" t="s">
        <v>2079</v>
      </c>
      <c r="E863" s="49">
        <v>521232</v>
      </c>
      <c r="F863" s="49" t="s">
        <v>2080</v>
      </c>
      <c r="G863" s="49" t="s">
        <v>21</v>
      </c>
      <c r="H863" s="49" t="s">
        <v>2078</v>
      </c>
      <c r="I863" s="49" t="s">
        <v>2079</v>
      </c>
      <c r="J863" s="49">
        <v>277.48200000000003</v>
      </c>
    </row>
    <row r="864" spans="1:10" x14ac:dyDescent="0.35">
      <c r="A864" s="49" t="s">
        <v>21</v>
      </c>
      <c r="B864" s="49" t="s">
        <v>1961</v>
      </c>
      <c r="C864" s="49" t="s">
        <v>2081</v>
      </c>
      <c r="D864" s="49" t="s">
        <v>2082</v>
      </c>
      <c r="E864" s="49">
        <v>521088</v>
      </c>
      <c r="F864" s="49" t="s">
        <v>2083</v>
      </c>
      <c r="G864" s="49" t="s">
        <v>21</v>
      </c>
      <c r="H864" s="49" t="s">
        <v>2081</v>
      </c>
      <c r="I864" s="49" t="s">
        <v>2082</v>
      </c>
      <c r="J864" s="49">
        <v>187.01</v>
      </c>
    </row>
    <row r="865" spans="1:10" x14ac:dyDescent="0.35">
      <c r="A865" s="49" t="s">
        <v>21</v>
      </c>
      <c r="B865" s="49" t="s">
        <v>1678</v>
      </c>
      <c r="C865" s="49" t="s">
        <v>2084</v>
      </c>
      <c r="D865" s="49" t="s">
        <v>2085</v>
      </c>
      <c r="E865" s="49">
        <v>521227</v>
      </c>
      <c r="F865" s="49" t="s">
        <v>2037</v>
      </c>
      <c r="G865" s="49" t="s">
        <v>21</v>
      </c>
      <c r="H865" s="49" t="s">
        <v>2084</v>
      </c>
      <c r="I865" s="49" t="s">
        <v>2085</v>
      </c>
      <c r="J865" s="49">
        <v>57.072000000000003</v>
      </c>
    </row>
    <row r="866" spans="1:10" x14ac:dyDescent="0.35">
      <c r="A866" s="49" t="s">
        <v>21</v>
      </c>
      <c r="B866" s="49" t="s">
        <v>2086</v>
      </c>
      <c r="C866" s="49" t="s">
        <v>2087</v>
      </c>
      <c r="D866" s="49">
        <v>0</v>
      </c>
      <c r="E866" s="49">
        <v>521022</v>
      </c>
      <c r="F866" s="49" t="s">
        <v>2088</v>
      </c>
      <c r="G866" s="49" t="s">
        <v>21</v>
      </c>
      <c r="H866" s="49" t="s">
        <v>2087</v>
      </c>
      <c r="I866" s="49">
        <v>0</v>
      </c>
      <c r="J866" s="49">
        <v>101.51</v>
      </c>
    </row>
    <row r="867" spans="1:10" x14ac:dyDescent="0.35">
      <c r="A867" s="49" t="s">
        <v>21</v>
      </c>
      <c r="B867" s="49" t="s">
        <v>2007</v>
      </c>
      <c r="C867" s="49" t="s">
        <v>2089</v>
      </c>
      <c r="D867" s="49" t="s">
        <v>2090</v>
      </c>
      <c r="E867" s="49">
        <v>521207</v>
      </c>
      <c r="F867" s="49" t="s">
        <v>2091</v>
      </c>
      <c r="G867" s="49" t="s">
        <v>21</v>
      </c>
      <c r="H867" s="49" t="s">
        <v>2089</v>
      </c>
      <c r="I867" s="49" t="s">
        <v>2090</v>
      </c>
      <c r="J867" s="49">
        <v>151.072</v>
      </c>
    </row>
    <row r="868" spans="1:10" x14ac:dyDescent="0.35">
      <c r="A868" s="49" t="s">
        <v>21</v>
      </c>
      <c r="B868" s="49" t="s">
        <v>1929</v>
      </c>
      <c r="C868" s="49" t="s">
        <v>2092</v>
      </c>
      <c r="D868" s="49">
        <v>455</v>
      </c>
      <c r="E868" s="49">
        <v>521010</v>
      </c>
      <c r="F868" s="49" t="s">
        <v>2093</v>
      </c>
      <c r="G868" s="49" t="s">
        <v>21</v>
      </c>
      <c r="H868" s="49" t="s">
        <v>2092</v>
      </c>
      <c r="I868" s="49">
        <v>455</v>
      </c>
      <c r="J868" s="49">
        <v>185.64</v>
      </c>
    </row>
    <row r="869" spans="1:10" x14ac:dyDescent="0.35">
      <c r="A869" s="49" t="s">
        <v>21</v>
      </c>
      <c r="B869" s="49" t="s">
        <v>2086</v>
      </c>
      <c r="C869" s="49">
        <v>240</v>
      </c>
      <c r="D869" s="49">
        <v>1154</v>
      </c>
      <c r="E869" s="49">
        <v>520983</v>
      </c>
      <c r="F869" s="49" t="s">
        <v>2094</v>
      </c>
      <c r="G869" s="49" t="s">
        <v>21</v>
      </c>
      <c r="H869" s="49">
        <v>240</v>
      </c>
      <c r="I869" s="49">
        <v>1154</v>
      </c>
      <c r="J869" s="49">
        <v>470.8</v>
      </c>
    </row>
    <row r="870" spans="1:10" x14ac:dyDescent="0.35">
      <c r="A870" s="49" t="s">
        <v>21</v>
      </c>
      <c r="B870" s="49" t="s">
        <v>2086</v>
      </c>
      <c r="C870" s="49" t="s">
        <v>2095</v>
      </c>
      <c r="D870" s="49">
        <v>0</v>
      </c>
      <c r="E870" s="49">
        <v>521184</v>
      </c>
      <c r="F870" s="49" t="s">
        <v>2096</v>
      </c>
      <c r="G870" s="49" t="s">
        <v>21</v>
      </c>
      <c r="H870" s="49" t="s">
        <v>2095</v>
      </c>
      <c r="I870" s="49">
        <v>0</v>
      </c>
      <c r="J870" s="49">
        <v>78.53</v>
      </c>
    </row>
    <row r="871" spans="1:10" x14ac:dyDescent="0.35">
      <c r="A871" s="49" t="s">
        <v>21</v>
      </c>
      <c r="B871" s="49">
        <v>69</v>
      </c>
      <c r="C871" s="49" t="s">
        <v>2097</v>
      </c>
      <c r="D871" s="49" t="s">
        <v>2098</v>
      </c>
      <c r="E871" s="49">
        <v>520979</v>
      </c>
      <c r="F871" s="49" t="s">
        <v>2099</v>
      </c>
      <c r="G871" s="49" t="s">
        <v>21</v>
      </c>
      <c r="H871" s="49" t="s">
        <v>2097</v>
      </c>
      <c r="I871" s="49" t="s">
        <v>2098</v>
      </c>
      <c r="J871" s="49">
        <v>32.381999999999998</v>
      </c>
    </row>
    <row r="872" spans="1:10" x14ac:dyDescent="0.35">
      <c r="A872" s="49" t="s">
        <v>21</v>
      </c>
      <c r="B872" s="49" t="s">
        <v>1984</v>
      </c>
      <c r="C872" s="49" t="s">
        <v>2100</v>
      </c>
      <c r="D872" s="49" t="s">
        <v>2101</v>
      </c>
      <c r="E872" s="49">
        <v>520966</v>
      </c>
      <c r="F872" s="49" t="s">
        <v>1986</v>
      </c>
      <c r="G872" s="49" t="s">
        <v>21</v>
      </c>
      <c r="H872" s="49" t="s">
        <v>2100</v>
      </c>
      <c r="I872" s="49" t="s">
        <v>2101</v>
      </c>
      <c r="J872" s="49">
        <v>308.702</v>
      </c>
    </row>
    <row r="873" spans="1:10" x14ac:dyDescent="0.35">
      <c r="A873" s="49" t="s">
        <v>21</v>
      </c>
      <c r="B873" s="49" t="s">
        <v>2086</v>
      </c>
      <c r="C873" s="49" t="s">
        <v>2102</v>
      </c>
      <c r="D873" s="49" t="s">
        <v>2103</v>
      </c>
      <c r="E873" s="49">
        <v>521161</v>
      </c>
      <c r="F873" s="49" t="s">
        <v>2104</v>
      </c>
      <c r="G873" s="49" t="s">
        <v>21</v>
      </c>
      <c r="H873" s="49" t="s">
        <v>2102</v>
      </c>
      <c r="I873" s="49" t="s">
        <v>2103</v>
      </c>
      <c r="J873" s="49">
        <v>351.99800000000005</v>
      </c>
    </row>
    <row r="874" spans="1:10" x14ac:dyDescent="0.35">
      <c r="A874" s="49" t="s">
        <v>21</v>
      </c>
      <c r="B874" s="49" t="s">
        <v>2007</v>
      </c>
      <c r="C874" s="49" t="s">
        <v>2105</v>
      </c>
      <c r="D874" s="49" t="s">
        <v>2106</v>
      </c>
      <c r="E874" s="49">
        <v>521139</v>
      </c>
      <c r="F874" s="49" t="s">
        <v>2107</v>
      </c>
      <c r="G874" s="49" t="s">
        <v>21</v>
      </c>
      <c r="H874" s="49" t="s">
        <v>2105</v>
      </c>
      <c r="I874" s="49" t="s">
        <v>2106</v>
      </c>
      <c r="J874" s="49">
        <v>186.66000000000003</v>
      </c>
    </row>
    <row r="875" spans="1:10" x14ac:dyDescent="0.35">
      <c r="A875" s="49" t="s">
        <v>21</v>
      </c>
      <c r="B875" s="49" t="s">
        <v>1977</v>
      </c>
      <c r="C875" s="49" t="s">
        <v>2108</v>
      </c>
      <c r="D875" s="49" t="s">
        <v>2109</v>
      </c>
      <c r="E875" s="49">
        <v>521133</v>
      </c>
      <c r="F875" s="49" t="s">
        <v>2110</v>
      </c>
      <c r="G875" s="49" t="s">
        <v>21</v>
      </c>
      <c r="H875" s="49" t="s">
        <v>2108</v>
      </c>
      <c r="I875" s="49" t="s">
        <v>2109</v>
      </c>
      <c r="J875" s="49">
        <v>178.26</v>
      </c>
    </row>
    <row r="876" spans="1:10" x14ac:dyDescent="0.35">
      <c r="A876" s="49" t="s">
        <v>21</v>
      </c>
      <c r="B876" s="49" t="s">
        <v>1929</v>
      </c>
      <c r="C876" s="49">
        <v>42</v>
      </c>
      <c r="D876" s="49">
        <v>0</v>
      </c>
      <c r="E876" s="49">
        <v>520857</v>
      </c>
      <c r="F876" s="49" t="s">
        <v>1676</v>
      </c>
      <c r="G876" s="49" t="s">
        <v>21</v>
      </c>
      <c r="H876" s="49">
        <v>42</v>
      </c>
      <c r="I876" s="49">
        <v>0</v>
      </c>
      <c r="J876" s="49">
        <v>42</v>
      </c>
    </row>
    <row r="877" spans="1:10" x14ac:dyDescent="0.35">
      <c r="A877" s="49" t="s">
        <v>21</v>
      </c>
      <c r="B877" s="49">
        <v>70</v>
      </c>
      <c r="C877" s="49" t="s">
        <v>2111</v>
      </c>
      <c r="D877" s="49" t="s">
        <v>2112</v>
      </c>
      <c r="E877" s="49">
        <v>521117</v>
      </c>
      <c r="F877" s="49" t="s">
        <v>2113</v>
      </c>
      <c r="G877" s="49" t="s">
        <v>21</v>
      </c>
      <c r="H877" s="49" t="s">
        <v>2111</v>
      </c>
      <c r="I877" s="49" t="s">
        <v>2112</v>
      </c>
      <c r="J877" s="49">
        <v>234.298</v>
      </c>
    </row>
    <row r="878" spans="1:10" x14ac:dyDescent="0.35">
      <c r="A878" s="49" t="s">
        <v>21</v>
      </c>
      <c r="B878" s="49" t="s">
        <v>2007</v>
      </c>
      <c r="C878" s="49" t="s">
        <v>2114</v>
      </c>
      <c r="D878" s="49" t="s">
        <v>2115</v>
      </c>
      <c r="E878" s="49">
        <v>521112</v>
      </c>
      <c r="F878" s="49" t="s">
        <v>2116</v>
      </c>
      <c r="G878" s="49" t="s">
        <v>21</v>
      </c>
      <c r="H878" s="49" t="s">
        <v>2114</v>
      </c>
      <c r="I878" s="49" t="s">
        <v>2115</v>
      </c>
      <c r="J878" s="49">
        <v>334.56</v>
      </c>
    </row>
    <row r="879" spans="1:10" x14ac:dyDescent="0.35">
      <c r="A879" s="49" t="s">
        <v>21</v>
      </c>
      <c r="B879" s="49" t="s">
        <v>2007</v>
      </c>
      <c r="C879" s="49" t="s">
        <v>2117</v>
      </c>
      <c r="D879" s="49" t="s">
        <v>2118</v>
      </c>
      <c r="E879" s="49">
        <v>520838</v>
      </c>
      <c r="F879" s="49" t="s">
        <v>2119</v>
      </c>
      <c r="G879" s="49" t="s">
        <v>21</v>
      </c>
      <c r="H879" s="49" t="s">
        <v>2117</v>
      </c>
      <c r="I879" s="49" t="s">
        <v>2118</v>
      </c>
      <c r="J879" s="49">
        <v>391.12799999999999</v>
      </c>
    </row>
    <row r="880" spans="1:10" x14ac:dyDescent="0.35">
      <c r="A880" s="49" t="s">
        <v>21</v>
      </c>
      <c r="B880" s="49" t="s">
        <v>1977</v>
      </c>
      <c r="C880" s="49" t="s">
        <v>2120</v>
      </c>
      <c r="D880" s="49" t="s">
        <v>2121</v>
      </c>
      <c r="E880" s="49">
        <v>521101</v>
      </c>
      <c r="F880" s="49" t="s">
        <v>577</v>
      </c>
      <c r="G880" s="49" t="s">
        <v>21</v>
      </c>
      <c r="H880" s="49" t="s">
        <v>2120</v>
      </c>
      <c r="I880" s="49" t="s">
        <v>2121</v>
      </c>
      <c r="J880" s="49">
        <v>110.566</v>
      </c>
    </row>
    <row r="881" spans="1:10" x14ac:dyDescent="0.35">
      <c r="A881" s="49" t="s">
        <v>21</v>
      </c>
      <c r="B881" s="49">
        <v>70</v>
      </c>
      <c r="C881" s="49" t="s">
        <v>2122</v>
      </c>
      <c r="D881" s="49" t="s">
        <v>2123</v>
      </c>
      <c r="E881" s="49">
        <v>521039</v>
      </c>
      <c r="F881" s="49" t="s">
        <v>1948</v>
      </c>
      <c r="G881" s="49" t="s">
        <v>21</v>
      </c>
      <c r="H881" s="49" t="s">
        <v>2122</v>
      </c>
      <c r="I881" s="49" t="s">
        <v>2123</v>
      </c>
      <c r="J881" s="49">
        <v>20.98</v>
      </c>
    </row>
    <row r="882" spans="1:10" x14ac:dyDescent="0.35">
      <c r="A882" s="49" t="s">
        <v>21</v>
      </c>
      <c r="B882" s="49" t="s">
        <v>2047</v>
      </c>
      <c r="C882" s="49">
        <v>1</v>
      </c>
      <c r="D882" s="49" t="s">
        <v>2124</v>
      </c>
      <c r="E882" s="49">
        <v>521014</v>
      </c>
      <c r="F882" s="49" t="s">
        <v>2050</v>
      </c>
      <c r="G882" s="49" t="s">
        <v>21</v>
      </c>
      <c r="H882" s="49">
        <v>1</v>
      </c>
      <c r="I882" s="49" t="s">
        <v>2124</v>
      </c>
      <c r="J882" s="49">
        <v>14.396000000000001</v>
      </c>
    </row>
    <row r="883" spans="1:10" x14ac:dyDescent="0.35">
      <c r="A883" s="49" t="s">
        <v>21</v>
      </c>
      <c r="B883" s="49" t="s">
        <v>1990</v>
      </c>
      <c r="C883" s="49" t="s">
        <v>2125</v>
      </c>
      <c r="D883" s="49">
        <v>0</v>
      </c>
      <c r="E883" s="49">
        <v>520980</v>
      </c>
      <c r="F883" s="49" t="s">
        <v>2126</v>
      </c>
      <c r="G883" s="49" t="s">
        <v>21</v>
      </c>
      <c r="H883" s="49" t="s">
        <v>2125</v>
      </c>
      <c r="I883" s="49">
        <v>0</v>
      </c>
      <c r="J883" s="49">
        <v>15.99</v>
      </c>
    </row>
    <row r="884" spans="1:10" x14ac:dyDescent="0.35">
      <c r="A884" s="49" t="s">
        <v>21</v>
      </c>
      <c r="B884" s="49" t="s">
        <v>1929</v>
      </c>
      <c r="C884" s="49" t="s">
        <v>2127</v>
      </c>
      <c r="D884" s="49" t="s">
        <v>2128</v>
      </c>
      <c r="E884" s="49">
        <v>520947</v>
      </c>
      <c r="F884" s="49" t="s">
        <v>1932</v>
      </c>
      <c r="G884" s="49" t="s">
        <v>21</v>
      </c>
      <c r="H884" s="49" t="s">
        <v>2127</v>
      </c>
      <c r="I884" s="49" t="s">
        <v>2128</v>
      </c>
      <c r="J884" s="49">
        <v>54.347999999999999</v>
      </c>
    </row>
    <row r="885" spans="1:10" x14ac:dyDescent="0.35">
      <c r="A885" s="49" t="s">
        <v>21</v>
      </c>
      <c r="B885" s="49">
        <v>87</v>
      </c>
      <c r="C885" s="49" t="s">
        <v>2129</v>
      </c>
      <c r="D885" s="49" t="s">
        <v>2130</v>
      </c>
      <c r="E885" s="49">
        <v>520946</v>
      </c>
      <c r="F885" s="49" t="s">
        <v>2131</v>
      </c>
      <c r="G885" s="49" t="s">
        <v>21</v>
      </c>
      <c r="H885" s="49" t="s">
        <v>2129</v>
      </c>
      <c r="I885" s="49" t="s">
        <v>2130</v>
      </c>
      <c r="J885" s="49">
        <v>120.05799999999999</v>
      </c>
    </row>
    <row r="886" spans="1:10" x14ac:dyDescent="0.35">
      <c r="A886" s="49" t="s">
        <v>21</v>
      </c>
      <c r="B886" s="49">
        <v>70</v>
      </c>
      <c r="C886" s="49">
        <v>23</v>
      </c>
      <c r="D886" s="49">
        <v>0</v>
      </c>
      <c r="E886" s="49">
        <v>520774</v>
      </c>
      <c r="F886" s="49" t="s">
        <v>2132</v>
      </c>
      <c r="G886" s="49" t="s">
        <v>21</v>
      </c>
      <c r="H886" s="49">
        <v>23</v>
      </c>
      <c r="I886" s="49">
        <v>0</v>
      </c>
      <c r="J886" s="49">
        <v>23</v>
      </c>
    </row>
    <row r="887" spans="1:10" x14ac:dyDescent="0.35">
      <c r="A887" s="49" t="s">
        <v>21</v>
      </c>
      <c r="B887" s="49" t="s">
        <v>1678</v>
      </c>
      <c r="C887" s="49" t="s">
        <v>2133</v>
      </c>
      <c r="D887" s="49" t="s">
        <v>2134</v>
      </c>
      <c r="E887" s="49">
        <v>520773</v>
      </c>
      <c r="F887" s="49" t="s">
        <v>2135</v>
      </c>
      <c r="G887" s="49" t="s">
        <v>21</v>
      </c>
      <c r="H887" s="49" t="s">
        <v>2133</v>
      </c>
      <c r="I887" s="49" t="s">
        <v>2134</v>
      </c>
      <c r="J887" s="49">
        <v>250.64600000000002</v>
      </c>
    </row>
    <row r="888" spans="1:10" x14ac:dyDescent="0.35">
      <c r="A888" s="49" t="s">
        <v>21</v>
      </c>
      <c r="B888" s="49" t="s">
        <v>2007</v>
      </c>
      <c r="C888" s="49" t="s">
        <v>2136</v>
      </c>
      <c r="D888" s="49" t="s">
        <v>2137</v>
      </c>
      <c r="E888" s="49">
        <v>520759</v>
      </c>
      <c r="F888" s="49" t="s">
        <v>2138</v>
      </c>
      <c r="G888" s="49" t="s">
        <v>21</v>
      </c>
      <c r="H888" s="49" t="s">
        <v>2136</v>
      </c>
      <c r="I888" s="49" t="s">
        <v>2137</v>
      </c>
      <c r="J888" s="49">
        <v>104.828</v>
      </c>
    </row>
    <row r="889" spans="1:10" x14ac:dyDescent="0.35">
      <c r="A889" s="49" t="s">
        <v>21</v>
      </c>
      <c r="B889" s="49" t="s">
        <v>2007</v>
      </c>
      <c r="C889" s="49" t="s">
        <v>2139</v>
      </c>
      <c r="D889" s="49" t="s">
        <v>2140</v>
      </c>
      <c r="E889" s="49">
        <v>520754</v>
      </c>
      <c r="F889" s="49" t="s">
        <v>526</v>
      </c>
      <c r="G889" s="49" t="s">
        <v>21</v>
      </c>
      <c r="H889" s="49" t="s">
        <v>2139</v>
      </c>
      <c r="I889" s="49" t="s">
        <v>2140</v>
      </c>
      <c r="J889" s="49">
        <v>225.31800000000001</v>
      </c>
    </row>
    <row r="890" spans="1:10" x14ac:dyDescent="0.35">
      <c r="A890" s="49" t="s">
        <v>21</v>
      </c>
      <c r="B890" s="49" t="s">
        <v>1990</v>
      </c>
      <c r="C890" s="49" t="s">
        <v>2141</v>
      </c>
      <c r="D890" s="49">
        <v>0</v>
      </c>
      <c r="E890" s="49">
        <v>520732</v>
      </c>
      <c r="F890" s="49" t="s">
        <v>121</v>
      </c>
      <c r="G890" s="49" t="s">
        <v>21</v>
      </c>
      <c r="H890" s="49" t="s">
        <v>2141</v>
      </c>
      <c r="I890" s="49">
        <v>0</v>
      </c>
      <c r="J890" s="49">
        <v>65.989999999999995</v>
      </c>
    </row>
    <row r="891" spans="1:10" x14ac:dyDescent="0.35">
      <c r="A891" s="49" t="s">
        <v>21</v>
      </c>
      <c r="B891" s="49" t="s">
        <v>1927</v>
      </c>
      <c r="C891" s="49" t="s">
        <v>2142</v>
      </c>
      <c r="D891" s="49">
        <v>200</v>
      </c>
      <c r="E891" s="49">
        <v>520716</v>
      </c>
      <c r="F891" s="49" t="s">
        <v>2143</v>
      </c>
      <c r="G891" s="49" t="s">
        <v>21</v>
      </c>
      <c r="H891" s="49" t="s">
        <v>2142</v>
      </c>
      <c r="I891" s="49">
        <v>200</v>
      </c>
      <c r="J891" s="49">
        <v>109.51</v>
      </c>
    </row>
    <row r="892" spans="1:10" x14ac:dyDescent="0.35">
      <c r="A892" s="49" t="s">
        <v>21</v>
      </c>
      <c r="B892" s="49" t="s">
        <v>1957</v>
      </c>
      <c r="C892" s="49" t="s">
        <v>2144</v>
      </c>
      <c r="D892" s="49" t="s">
        <v>2145</v>
      </c>
      <c r="E892" s="49">
        <v>520883</v>
      </c>
      <c r="F892" s="49" t="s">
        <v>2146</v>
      </c>
      <c r="G892" s="49" t="s">
        <v>21</v>
      </c>
      <c r="H892" s="49" t="s">
        <v>2144</v>
      </c>
      <c r="I892" s="49" t="s">
        <v>2145</v>
      </c>
      <c r="J892" s="49">
        <v>205.95999999999998</v>
      </c>
    </row>
    <row r="893" spans="1:10" x14ac:dyDescent="0.35">
      <c r="A893" s="49" t="s">
        <v>21</v>
      </c>
      <c r="B893" s="49">
        <v>84</v>
      </c>
      <c r="C893" s="49" t="s">
        <v>2147</v>
      </c>
      <c r="D893" s="49">
        <v>327</v>
      </c>
      <c r="E893" s="49">
        <v>520707</v>
      </c>
      <c r="F893" s="49" t="s">
        <v>2148</v>
      </c>
      <c r="G893" s="49" t="s">
        <v>21</v>
      </c>
      <c r="H893" s="49" t="s">
        <v>2147</v>
      </c>
      <c r="I893" s="49">
        <v>327</v>
      </c>
      <c r="J893" s="49">
        <v>309.55</v>
      </c>
    </row>
    <row r="894" spans="1:10" x14ac:dyDescent="0.35">
      <c r="A894" s="49" t="s">
        <v>21</v>
      </c>
      <c r="B894" s="49">
        <v>83</v>
      </c>
      <c r="C894" s="49" t="s">
        <v>2149</v>
      </c>
      <c r="D894" s="49">
        <v>0</v>
      </c>
      <c r="E894" s="49">
        <v>520680</v>
      </c>
      <c r="F894" s="49" t="s">
        <v>2150</v>
      </c>
      <c r="G894" s="49" t="s">
        <v>21</v>
      </c>
      <c r="H894" s="49" t="s">
        <v>2149</v>
      </c>
      <c r="I894" s="49">
        <v>0</v>
      </c>
      <c r="J894" s="49">
        <v>67.540000000000006</v>
      </c>
    </row>
    <row r="895" spans="1:10" x14ac:dyDescent="0.35">
      <c r="A895" s="49" t="s">
        <v>21</v>
      </c>
      <c r="B895" s="49" t="s">
        <v>1990</v>
      </c>
      <c r="C895" s="49" t="s">
        <v>2151</v>
      </c>
      <c r="D895" s="49" t="s">
        <v>2152</v>
      </c>
      <c r="E895" s="49">
        <v>520679</v>
      </c>
      <c r="F895" s="49" t="s">
        <v>2153</v>
      </c>
      <c r="G895" s="49" t="s">
        <v>21</v>
      </c>
      <c r="H895" s="49" t="s">
        <v>2151</v>
      </c>
      <c r="I895" s="49" t="s">
        <v>2152</v>
      </c>
      <c r="J895" s="49">
        <v>274.58</v>
      </c>
    </row>
    <row r="896" spans="1:10" x14ac:dyDescent="0.35">
      <c r="A896" s="49" t="s">
        <v>21</v>
      </c>
      <c r="B896" s="49" t="s">
        <v>2012</v>
      </c>
      <c r="C896" s="49" t="s">
        <v>1354</v>
      </c>
      <c r="D896" s="49" t="s">
        <v>2154</v>
      </c>
      <c r="E896" s="49">
        <v>520645</v>
      </c>
      <c r="F896" s="49" t="s">
        <v>2155</v>
      </c>
      <c r="G896" s="49" t="s">
        <v>21</v>
      </c>
      <c r="H896" s="49" t="s">
        <v>1354</v>
      </c>
      <c r="I896" s="49" t="s">
        <v>2154</v>
      </c>
      <c r="J896" s="49">
        <v>89.36</v>
      </c>
    </row>
    <row r="897" spans="1:10" x14ac:dyDescent="0.35">
      <c r="A897" s="49" t="s">
        <v>21</v>
      </c>
      <c r="B897" s="49" t="s">
        <v>1984</v>
      </c>
      <c r="C897" s="49" t="s">
        <v>2156</v>
      </c>
      <c r="D897" s="49">
        <v>0</v>
      </c>
      <c r="E897" s="49">
        <v>520637</v>
      </c>
      <c r="F897" s="49" t="s">
        <v>2157</v>
      </c>
      <c r="G897" s="49" t="s">
        <v>21</v>
      </c>
      <c r="H897" s="49" t="s">
        <v>2156</v>
      </c>
      <c r="I897" s="49">
        <v>0</v>
      </c>
      <c r="J897" s="49">
        <v>27.99</v>
      </c>
    </row>
    <row r="898" spans="1:10" x14ac:dyDescent="0.35">
      <c r="A898" s="49" t="s">
        <v>21</v>
      </c>
      <c r="B898" s="49">
        <v>83</v>
      </c>
      <c r="C898" s="49" t="s">
        <v>2158</v>
      </c>
      <c r="D898" s="49">
        <v>0</v>
      </c>
      <c r="E898" s="49">
        <v>520630</v>
      </c>
      <c r="F898" s="49" t="s">
        <v>1935</v>
      </c>
      <c r="G898" s="49" t="s">
        <v>21</v>
      </c>
      <c r="H898" s="49" t="s">
        <v>2158</v>
      </c>
      <c r="I898" s="49">
        <v>0</v>
      </c>
      <c r="J898" s="49">
        <v>323.31</v>
      </c>
    </row>
    <row r="899" spans="1:10" x14ac:dyDescent="0.35">
      <c r="A899" s="49" t="s">
        <v>21</v>
      </c>
      <c r="B899" s="49">
        <v>70</v>
      </c>
      <c r="C899" s="49" t="s">
        <v>2159</v>
      </c>
      <c r="D899" s="49" t="s">
        <v>2160</v>
      </c>
      <c r="E899" s="49">
        <v>520849</v>
      </c>
      <c r="F899" s="49" t="s">
        <v>2161</v>
      </c>
      <c r="G899" s="49" t="s">
        <v>21</v>
      </c>
      <c r="H899" s="49" t="s">
        <v>2159</v>
      </c>
      <c r="I899" s="49" t="s">
        <v>2160</v>
      </c>
      <c r="J899" s="49">
        <v>22.805999999999997</v>
      </c>
    </row>
    <row r="900" spans="1:10" x14ac:dyDescent="0.35">
      <c r="A900" s="49" t="s">
        <v>21</v>
      </c>
      <c r="B900" s="49" t="s">
        <v>1929</v>
      </c>
      <c r="C900" s="49" t="s">
        <v>2162</v>
      </c>
      <c r="D900" s="49" t="s">
        <v>2163</v>
      </c>
      <c r="E900" s="49">
        <v>520593</v>
      </c>
      <c r="F900" s="49" t="s">
        <v>2164</v>
      </c>
      <c r="G900" s="49" t="s">
        <v>21</v>
      </c>
      <c r="H900" s="49" t="s">
        <v>2162</v>
      </c>
      <c r="I900" s="49" t="s">
        <v>2163</v>
      </c>
      <c r="J900" s="49">
        <v>816.02</v>
      </c>
    </row>
    <row r="901" spans="1:10" x14ac:dyDescent="0.35">
      <c r="A901" s="49" t="s">
        <v>21</v>
      </c>
      <c r="B901" s="49" t="s">
        <v>1984</v>
      </c>
      <c r="C901" s="49" t="s">
        <v>2165</v>
      </c>
      <c r="D901" s="49" t="s">
        <v>735</v>
      </c>
      <c r="E901" s="49">
        <v>520843</v>
      </c>
      <c r="F901" s="49" t="s">
        <v>2157</v>
      </c>
      <c r="G901" s="49" t="s">
        <v>21</v>
      </c>
      <c r="H901" s="49" t="s">
        <v>2165</v>
      </c>
      <c r="I901" s="49" t="s">
        <v>735</v>
      </c>
      <c r="J901" s="49">
        <v>12.985999999999999</v>
      </c>
    </row>
    <row r="902" spans="1:10" x14ac:dyDescent="0.35">
      <c r="A902" s="49" t="s">
        <v>21</v>
      </c>
      <c r="B902" s="49">
        <v>83</v>
      </c>
      <c r="C902" s="49" t="s">
        <v>2166</v>
      </c>
      <c r="D902" s="49" t="s">
        <v>2167</v>
      </c>
      <c r="E902" s="49">
        <v>520570</v>
      </c>
      <c r="F902" s="49" t="s">
        <v>2168</v>
      </c>
      <c r="G902" s="49" t="s">
        <v>21</v>
      </c>
      <c r="H902" s="49" t="s">
        <v>2166</v>
      </c>
      <c r="I902" s="49" t="s">
        <v>2167</v>
      </c>
      <c r="J902" s="49">
        <v>25.576000000000001</v>
      </c>
    </row>
    <row r="903" spans="1:10" x14ac:dyDescent="0.35">
      <c r="A903" s="49" t="s">
        <v>21</v>
      </c>
      <c r="B903" s="49" t="s">
        <v>2012</v>
      </c>
      <c r="C903" s="49" t="s">
        <v>2169</v>
      </c>
      <c r="D903" s="49" t="s">
        <v>2170</v>
      </c>
      <c r="E903" s="49">
        <v>520818</v>
      </c>
      <c r="F903" s="49" t="s">
        <v>2171</v>
      </c>
      <c r="G903" s="49" t="s">
        <v>21</v>
      </c>
      <c r="H903" s="49" t="s">
        <v>2169</v>
      </c>
      <c r="I903" s="49" t="s">
        <v>2170</v>
      </c>
      <c r="J903" s="49">
        <v>153.96800000000002</v>
      </c>
    </row>
    <row r="904" spans="1:10" x14ac:dyDescent="0.35">
      <c r="A904" s="49" t="s">
        <v>21</v>
      </c>
      <c r="B904" s="49">
        <v>70</v>
      </c>
      <c r="C904" s="49">
        <v>7</v>
      </c>
      <c r="D904" s="49" t="s">
        <v>1462</v>
      </c>
      <c r="E904" s="49">
        <v>520813</v>
      </c>
      <c r="F904" s="49" t="s">
        <v>1976</v>
      </c>
      <c r="G904" s="49" t="s">
        <v>21</v>
      </c>
      <c r="H904" s="49">
        <v>7</v>
      </c>
      <c r="I904" s="49" t="s">
        <v>1462</v>
      </c>
      <c r="J904" s="49">
        <v>27.931999999999999</v>
      </c>
    </row>
    <row r="905" spans="1:10" x14ac:dyDescent="0.35">
      <c r="A905" s="49" t="s">
        <v>21</v>
      </c>
      <c r="B905" s="49" t="s">
        <v>2007</v>
      </c>
      <c r="C905" s="49" t="s">
        <v>2172</v>
      </c>
      <c r="D905" s="49" t="s">
        <v>2173</v>
      </c>
      <c r="E905" s="49">
        <v>520558</v>
      </c>
      <c r="F905" s="49" t="s">
        <v>2174</v>
      </c>
      <c r="G905" s="49" t="s">
        <v>21</v>
      </c>
      <c r="H905" s="49" t="s">
        <v>2172</v>
      </c>
      <c r="I905" s="49" t="s">
        <v>2173</v>
      </c>
      <c r="J905" s="49">
        <v>64.47399999999999</v>
      </c>
    </row>
    <row r="906" spans="1:10" x14ac:dyDescent="0.35">
      <c r="A906" s="49" t="s">
        <v>21</v>
      </c>
      <c r="B906" s="49" t="s">
        <v>1961</v>
      </c>
      <c r="C906" s="49" t="s">
        <v>2175</v>
      </c>
      <c r="D906" s="49" t="s">
        <v>2176</v>
      </c>
      <c r="E906" s="49">
        <v>520549</v>
      </c>
      <c r="F906" s="49" t="s">
        <v>2099</v>
      </c>
      <c r="G906" s="49" t="s">
        <v>21</v>
      </c>
      <c r="H906" s="49" t="s">
        <v>2175</v>
      </c>
      <c r="I906" s="49" t="s">
        <v>2176</v>
      </c>
      <c r="J906" s="49">
        <v>16.192</v>
      </c>
    </row>
    <row r="907" spans="1:10" x14ac:dyDescent="0.35">
      <c r="A907" s="49" t="s">
        <v>21</v>
      </c>
      <c r="B907" s="49" t="s">
        <v>1961</v>
      </c>
      <c r="C907" s="49" t="s">
        <v>2177</v>
      </c>
      <c r="D907" s="49" t="s">
        <v>457</v>
      </c>
      <c r="E907" s="49">
        <v>520808</v>
      </c>
      <c r="F907" s="49" t="s">
        <v>2178</v>
      </c>
      <c r="G907" s="49" t="s">
        <v>21</v>
      </c>
      <c r="H907" s="49" t="s">
        <v>2177</v>
      </c>
      <c r="I907" s="49" t="s">
        <v>457</v>
      </c>
      <c r="J907" s="49">
        <v>231.37600000000003</v>
      </c>
    </row>
    <row r="908" spans="1:10" x14ac:dyDescent="0.35">
      <c r="A908" s="49" t="s">
        <v>21</v>
      </c>
      <c r="B908" s="49">
        <v>68</v>
      </c>
      <c r="C908" s="49" t="s">
        <v>2179</v>
      </c>
      <c r="D908" s="49">
        <v>210</v>
      </c>
      <c r="E908" s="49">
        <v>520527</v>
      </c>
      <c r="F908" s="49" t="s">
        <v>551</v>
      </c>
      <c r="G908" s="49" t="s">
        <v>21</v>
      </c>
      <c r="H908" s="49" t="s">
        <v>2179</v>
      </c>
      <c r="I908" s="49">
        <v>210</v>
      </c>
      <c r="J908" s="49">
        <v>105.1</v>
      </c>
    </row>
    <row r="909" spans="1:10" x14ac:dyDescent="0.35">
      <c r="A909" s="49" t="s">
        <v>21</v>
      </c>
      <c r="B909" s="49" t="s">
        <v>1957</v>
      </c>
      <c r="C909" s="49" t="s">
        <v>2180</v>
      </c>
      <c r="D909" s="49" t="s">
        <v>2181</v>
      </c>
      <c r="E909" s="49">
        <v>520498</v>
      </c>
      <c r="F909" s="49" t="s">
        <v>1959</v>
      </c>
      <c r="G909" s="49" t="s">
        <v>21</v>
      </c>
      <c r="H909" s="49" t="s">
        <v>2180</v>
      </c>
      <c r="I909" s="49" t="s">
        <v>2181</v>
      </c>
      <c r="J909" s="49">
        <v>117.57799999999999</v>
      </c>
    </row>
    <row r="910" spans="1:10" x14ac:dyDescent="0.35">
      <c r="A910" s="49" t="s">
        <v>21</v>
      </c>
      <c r="B910" s="49">
        <v>84</v>
      </c>
      <c r="C910" s="49" t="s">
        <v>2182</v>
      </c>
      <c r="D910" s="49" t="s">
        <v>2183</v>
      </c>
      <c r="E910" s="49">
        <v>520468</v>
      </c>
      <c r="F910" s="49" t="s">
        <v>2184</v>
      </c>
      <c r="G910" s="49" t="s">
        <v>21</v>
      </c>
      <c r="H910" s="49" t="s">
        <v>2182</v>
      </c>
      <c r="I910" s="49" t="s">
        <v>2183</v>
      </c>
      <c r="J910" s="49">
        <v>556.97199999999998</v>
      </c>
    </row>
    <row r="911" spans="1:10" x14ac:dyDescent="0.35">
      <c r="A911" s="49" t="s">
        <v>21</v>
      </c>
      <c r="B911" s="49" t="s">
        <v>1990</v>
      </c>
      <c r="C911" s="49" t="s">
        <v>2185</v>
      </c>
      <c r="D911" s="49" t="s">
        <v>2186</v>
      </c>
      <c r="E911" s="49">
        <v>520448</v>
      </c>
      <c r="F911" s="49" t="s">
        <v>2187</v>
      </c>
      <c r="G911" s="49" t="s">
        <v>21</v>
      </c>
      <c r="H911" s="49" t="s">
        <v>2185</v>
      </c>
      <c r="I911" s="49" t="s">
        <v>2186</v>
      </c>
      <c r="J911" s="49">
        <v>180.49799999999999</v>
      </c>
    </row>
    <row r="912" spans="1:10" x14ac:dyDescent="0.35">
      <c r="A912" s="49" t="s">
        <v>21</v>
      </c>
      <c r="B912" s="49" t="s">
        <v>1999</v>
      </c>
      <c r="C912" s="49" t="s">
        <v>2188</v>
      </c>
      <c r="D912" s="49">
        <v>346</v>
      </c>
      <c r="E912" s="49">
        <v>520794</v>
      </c>
      <c r="F912" s="49" t="s">
        <v>2189</v>
      </c>
      <c r="G912" s="49" t="s">
        <v>21</v>
      </c>
      <c r="H912" s="49" t="s">
        <v>2188</v>
      </c>
      <c r="I912" s="49">
        <v>346</v>
      </c>
      <c r="J912" s="49">
        <v>163.07</v>
      </c>
    </row>
    <row r="913" spans="1:10" x14ac:dyDescent="0.35">
      <c r="A913" s="49" t="s">
        <v>21</v>
      </c>
      <c r="B913" s="49">
        <v>70</v>
      </c>
      <c r="C913" s="49" t="s">
        <v>2190</v>
      </c>
      <c r="D913" s="49" t="s">
        <v>2191</v>
      </c>
      <c r="E913" s="49">
        <v>520416</v>
      </c>
      <c r="F913" s="49" t="s">
        <v>1948</v>
      </c>
      <c r="G913" s="49" t="s">
        <v>21</v>
      </c>
      <c r="H913" s="49" t="s">
        <v>2190</v>
      </c>
      <c r="I913" s="49" t="s">
        <v>2191</v>
      </c>
      <c r="J913" s="49">
        <v>273.80799999999999</v>
      </c>
    </row>
    <row r="914" spans="1:10" x14ac:dyDescent="0.35">
      <c r="A914" s="49" t="s">
        <v>21</v>
      </c>
      <c r="B914" s="49" t="s">
        <v>2007</v>
      </c>
      <c r="C914" s="49" t="s">
        <v>2192</v>
      </c>
      <c r="D914" s="49" t="s">
        <v>2193</v>
      </c>
      <c r="E914" s="49">
        <v>520390</v>
      </c>
      <c r="F914" s="49" t="s">
        <v>2194</v>
      </c>
      <c r="G914" s="49" t="s">
        <v>21</v>
      </c>
      <c r="H914" s="49" t="s">
        <v>2192</v>
      </c>
      <c r="I914" s="49" t="s">
        <v>2193</v>
      </c>
      <c r="J914" s="49">
        <v>392.92199999999997</v>
      </c>
    </row>
    <row r="915" spans="1:10" x14ac:dyDescent="0.35">
      <c r="A915" s="49" t="s">
        <v>21</v>
      </c>
      <c r="B915" s="49" t="s">
        <v>2007</v>
      </c>
      <c r="C915" s="49" t="s">
        <v>401</v>
      </c>
      <c r="D915" s="49">
        <v>0</v>
      </c>
      <c r="E915" s="49">
        <v>520322</v>
      </c>
      <c r="F915" s="49" t="s">
        <v>2195</v>
      </c>
      <c r="G915" s="49" t="s">
        <v>21</v>
      </c>
      <c r="H915" s="49" t="s">
        <v>401</v>
      </c>
      <c r="I915" s="49">
        <v>0</v>
      </c>
      <c r="J915" s="49">
        <v>50.6</v>
      </c>
    </row>
    <row r="916" spans="1:10" x14ac:dyDescent="0.35">
      <c r="A916" s="49" t="s">
        <v>21</v>
      </c>
      <c r="B916" s="49" t="s">
        <v>1990</v>
      </c>
      <c r="C916" s="49" t="s">
        <v>2196</v>
      </c>
      <c r="D916" s="49" t="s">
        <v>2197</v>
      </c>
      <c r="E916" s="49">
        <v>520221</v>
      </c>
      <c r="F916" s="49" t="s">
        <v>2143</v>
      </c>
      <c r="G916" s="49" t="s">
        <v>21</v>
      </c>
      <c r="H916" s="49" t="s">
        <v>2196</v>
      </c>
      <c r="I916" s="49" t="s">
        <v>2197</v>
      </c>
      <c r="J916" s="49">
        <v>108.52200000000001</v>
      </c>
    </row>
    <row r="917" spans="1:10" x14ac:dyDescent="0.35">
      <c r="A917" s="49" t="s">
        <v>21</v>
      </c>
      <c r="B917" s="49" t="s">
        <v>1678</v>
      </c>
      <c r="C917" s="49" t="s">
        <v>2198</v>
      </c>
      <c r="D917" s="49" t="s">
        <v>2199</v>
      </c>
      <c r="E917" s="49">
        <v>520782</v>
      </c>
      <c r="F917" s="49" t="s">
        <v>2200</v>
      </c>
      <c r="G917" s="49" t="s">
        <v>21</v>
      </c>
      <c r="H917" s="49" t="s">
        <v>2198</v>
      </c>
      <c r="I917" s="49" t="s">
        <v>2199</v>
      </c>
      <c r="J917" s="49">
        <v>188.29199999999997</v>
      </c>
    </row>
    <row r="918" spans="1:10" x14ac:dyDescent="0.35">
      <c r="A918" s="49" t="s">
        <v>21</v>
      </c>
      <c r="B918" s="49" t="s">
        <v>1678</v>
      </c>
      <c r="C918" s="49">
        <v>102</v>
      </c>
      <c r="D918" s="49">
        <v>400</v>
      </c>
      <c r="E918" s="49">
        <v>520213</v>
      </c>
      <c r="F918" s="49" t="s">
        <v>2201</v>
      </c>
      <c r="G918" s="49" t="s">
        <v>21</v>
      </c>
      <c r="H918" s="49">
        <v>102</v>
      </c>
      <c r="I918" s="49">
        <v>400</v>
      </c>
      <c r="J918" s="49">
        <v>182</v>
      </c>
    </row>
    <row r="919" spans="1:10" x14ac:dyDescent="0.35">
      <c r="A919" s="49" t="s">
        <v>21</v>
      </c>
      <c r="B919" s="49" t="s">
        <v>1961</v>
      </c>
      <c r="C919" s="49" t="s">
        <v>2202</v>
      </c>
      <c r="D919" s="49" t="s">
        <v>2203</v>
      </c>
      <c r="E919" s="49">
        <v>520780</v>
      </c>
      <c r="F919" s="49" t="s">
        <v>2204</v>
      </c>
      <c r="G919" s="49" t="s">
        <v>21</v>
      </c>
      <c r="H919" s="49" t="s">
        <v>2202</v>
      </c>
      <c r="I919" s="49" t="s">
        <v>2203</v>
      </c>
      <c r="J919" s="49">
        <v>41.634</v>
      </c>
    </row>
    <row r="920" spans="1:10" x14ac:dyDescent="0.35">
      <c r="A920" s="49" t="s">
        <v>21</v>
      </c>
      <c r="B920" s="49">
        <v>83</v>
      </c>
      <c r="C920" s="49" t="s">
        <v>2205</v>
      </c>
      <c r="D920" s="49" t="s">
        <v>2206</v>
      </c>
      <c r="E920" s="49">
        <v>520164</v>
      </c>
      <c r="F920" s="49" t="s">
        <v>2168</v>
      </c>
      <c r="G920" s="49" t="s">
        <v>21</v>
      </c>
      <c r="H920" s="49" t="s">
        <v>2205</v>
      </c>
      <c r="I920" s="49" t="s">
        <v>2206</v>
      </c>
      <c r="J920" s="49">
        <v>130.81200000000001</v>
      </c>
    </row>
    <row r="921" spans="1:10" x14ac:dyDescent="0.35">
      <c r="A921" s="49" t="s">
        <v>21</v>
      </c>
      <c r="B921" s="49" t="s">
        <v>2012</v>
      </c>
      <c r="C921" s="49" t="s">
        <v>2207</v>
      </c>
      <c r="D921" s="49">
        <v>327</v>
      </c>
      <c r="E921" s="49">
        <v>520154</v>
      </c>
      <c r="F921" s="49" t="s">
        <v>2208</v>
      </c>
      <c r="G921" s="49" t="s">
        <v>21</v>
      </c>
      <c r="H921" s="49" t="s">
        <v>2207</v>
      </c>
      <c r="I921" s="49">
        <v>327</v>
      </c>
      <c r="J921" s="49">
        <v>110.87</v>
      </c>
    </row>
    <row r="922" spans="1:10" x14ac:dyDescent="0.35">
      <c r="A922" s="49" t="s">
        <v>21</v>
      </c>
      <c r="B922" s="49" t="s">
        <v>1957</v>
      </c>
      <c r="C922" s="49" t="s">
        <v>2209</v>
      </c>
      <c r="D922" s="49" t="s">
        <v>2210</v>
      </c>
      <c r="E922" s="49">
        <v>520143</v>
      </c>
      <c r="F922" s="49" t="s">
        <v>2211</v>
      </c>
      <c r="G922" s="49" t="s">
        <v>21</v>
      </c>
      <c r="H922" s="49" t="s">
        <v>2209</v>
      </c>
      <c r="I922" s="49" t="s">
        <v>2210</v>
      </c>
      <c r="J922" s="49">
        <v>109.49</v>
      </c>
    </row>
    <row r="923" spans="1:10" x14ac:dyDescent="0.35">
      <c r="A923" s="49" t="s">
        <v>21</v>
      </c>
      <c r="B923" s="49" t="s">
        <v>1999</v>
      </c>
      <c r="C923" s="49" t="s">
        <v>1488</v>
      </c>
      <c r="D923" s="49" t="s">
        <v>2212</v>
      </c>
      <c r="E923" s="49">
        <v>520123</v>
      </c>
      <c r="F923" s="49" t="s">
        <v>2213</v>
      </c>
      <c r="G923" s="49" t="s">
        <v>21</v>
      </c>
      <c r="H923" s="49" t="s">
        <v>1488</v>
      </c>
      <c r="I923" s="49" t="s">
        <v>2212</v>
      </c>
      <c r="J923" s="49">
        <v>223.35999999999999</v>
      </c>
    </row>
    <row r="924" spans="1:10" x14ac:dyDescent="0.35">
      <c r="A924" s="49" t="s">
        <v>21</v>
      </c>
      <c r="B924" s="49">
        <v>69</v>
      </c>
      <c r="C924" s="49" t="s">
        <v>2214</v>
      </c>
      <c r="D924" s="49" t="s">
        <v>2215</v>
      </c>
      <c r="E924" s="49">
        <v>520713</v>
      </c>
      <c r="F924" s="49" t="s">
        <v>2216</v>
      </c>
      <c r="G924" s="49" t="s">
        <v>21</v>
      </c>
      <c r="H924" s="49" t="s">
        <v>2214</v>
      </c>
      <c r="I924" s="49" t="s">
        <v>2215</v>
      </c>
      <c r="J924" s="49">
        <v>10.454000000000001</v>
      </c>
    </row>
    <row r="925" spans="1:10" x14ac:dyDescent="0.35">
      <c r="A925" s="49" t="s">
        <v>21</v>
      </c>
      <c r="B925" s="49" t="s">
        <v>1977</v>
      </c>
      <c r="C925" s="49" t="s">
        <v>2217</v>
      </c>
      <c r="D925" s="49" t="s">
        <v>2218</v>
      </c>
      <c r="E925" s="49">
        <v>520624</v>
      </c>
      <c r="F925" s="49" t="s">
        <v>2219</v>
      </c>
      <c r="G925" s="49" t="s">
        <v>21</v>
      </c>
      <c r="H925" s="49" t="s">
        <v>2217</v>
      </c>
      <c r="I925" s="49" t="s">
        <v>2218</v>
      </c>
      <c r="J925" s="49">
        <v>148.58199999999999</v>
      </c>
    </row>
    <row r="926" spans="1:10" x14ac:dyDescent="0.35">
      <c r="A926" s="49" t="s">
        <v>21</v>
      </c>
      <c r="B926" s="49" t="s">
        <v>1945</v>
      </c>
      <c r="C926" s="49" t="s">
        <v>2220</v>
      </c>
      <c r="D926" s="49" t="s">
        <v>2221</v>
      </c>
      <c r="E926" s="49">
        <v>520589</v>
      </c>
      <c r="F926" s="49" t="s">
        <v>2222</v>
      </c>
      <c r="G926" s="49" t="s">
        <v>21</v>
      </c>
      <c r="H926" s="49" t="s">
        <v>2220</v>
      </c>
      <c r="I926" s="49" t="s">
        <v>2221</v>
      </c>
      <c r="J926" s="49">
        <v>351.154</v>
      </c>
    </row>
    <row r="927" spans="1:10" x14ac:dyDescent="0.35">
      <c r="A927" s="49" t="s">
        <v>21</v>
      </c>
      <c r="B927" s="49" t="s">
        <v>2012</v>
      </c>
      <c r="C927" s="49" t="s">
        <v>2223</v>
      </c>
      <c r="D927" s="49" t="s">
        <v>2156</v>
      </c>
      <c r="E927" s="49">
        <v>520569</v>
      </c>
      <c r="F927" s="49" t="s">
        <v>1392</v>
      </c>
      <c r="G927" s="49" t="s">
        <v>21</v>
      </c>
      <c r="H927" s="49" t="s">
        <v>2223</v>
      </c>
      <c r="I927" s="49" t="s">
        <v>2156</v>
      </c>
      <c r="J927" s="49">
        <v>18.358000000000001</v>
      </c>
    </row>
    <row r="928" spans="1:10" x14ac:dyDescent="0.35">
      <c r="A928" s="49" t="s">
        <v>21</v>
      </c>
      <c r="B928" s="49">
        <v>87</v>
      </c>
      <c r="C928" s="49" t="s">
        <v>2224</v>
      </c>
      <c r="D928" s="49" t="s">
        <v>2225</v>
      </c>
      <c r="E928" s="49">
        <v>520559</v>
      </c>
      <c r="F928" s="49" t="s">
        <v>2226</v>
      </c>
      <c r="G928" s="49" t="s">
        <v>21</v>
      </c>
      <c r="H928" s="49" t="s">
        <v>2224</v>
      </c>
      <c r="I928" s="49" t="s">
        <v>2225</v>
      </c>
      <c r="J928" s="49">
        <v>35.18</v>
      </c>
    </row>
    <row r="929" spans="1:10" x14ac:dyDescent="0.35">
      <c r="A929" s="49" t="s">
        <v>21</v>
      </c>
      <c r="B929" s="49" t="s">
        <v>2007</v>
      </c>
      <c r="C929" s="49" t="s">
        <v>414</v>
      </c>
      <c r="D929" s="49">
        <v>0</v>
      </c>
      <c r="E929" s="49">
        <v>521311</v>
      </c>
      <c r="F929" s="49" t="s">
        <v>2026</v>
      </c>
      <c r="G929" s="49" t="s">
        <v>21</v>
      </c>
      <c r="H929" s="49">
        <v>0</v>
      </c>
      <c r="I929" s="49">
        <v>0</v>
      </c>
      <c r="J929" s="49">
        <v>0</v>
      </c>
    </row>
    <row r="930" spans="1:10" x14ac:dyDescent="0.35">
      <c r="A930" s="49" t="s">
        <v>21</v>
      </c>
      <c r="B930" s="49" t="s">
        <v>2047</v>
      </c>
      <c r="C930" s="49" t="s">
        <v>2227</v>
      </c>
      <c r="D930" s="49" t="s">
        <v>2228</v>
      </c>
      <c r="E930" s="49">
        <v>520544</v>
      </c>
      <c r="F930" s="49" t="s">
        <v>1392</v>
      </c>
      <c r="G930" s="49" t="s">
        <v>21</v>
      </c>
      <c r="H930" s="49" t="s">
        <v>2227</v>
      </c>
      <c r="I930" s="49" t="s">
        <v>2228</v>
      </c>
      <c r="J930" s="49">
        <v>219.66000000000003</v>
      </c>
    </row>
    <row r="931" spans="1:10" x14ac:dyDescent="0.35">
      <c r="A931" s="49" t="s">
        <v>21</v>
      </c>
      <c r="B931" s="49" t="s">
        <v>1999</v>
      </c>
      <c r="C931" s="49" t="s">
        <v>2229</v>
      </c>
      <c r="D931" s="49" t="s">
        <v>2230</v>
      </c>
      <c r="E931" s="49">
        <v>520419</v>
      </c>
      <c r="F931" s="49" t="s">
        <v>2231</v>
      </c>
      <c r="G931" s="49" t="s">
        <v>21</v>
      </c>
      <c r="H931" s="49" t="s">
        <v>2229</v>
      </c>
      <c r="I931" s="49" t="s">
        <v>2230</v>
      </c>
      <c r="J931" s="49">
        <v>129.04</v>
      </c>
    </row>
    <row r="932" spans="1:10" x14ac:dyDescent="0.35">
      <c r="A932" s="49" t="s">
        <v>21</v>
      </c>
      <c r="B932" s="49" t="s">
        <v>1961</v>
      </c>
      <c r="C932" s="49" t="s">
        <v>2232</v>
      </c>
      <c r="D932" s="49" t="s">
        <v>2233</v>
      </c>
      <c r="E932" s="49">
        <v>520219</v>
      </c>
      <c r="F932" s="49" t="s">
        <v>2234</v>
      </c>
      <c r="G932" s="49" t="s">
        <v>21</v>
      </c>
      <c r="H932" s="49" t="s">
        <v>2232</v>
      </c>
      <c r="I932" s="49" t="s">
        <v>2233</v>
      </c>
      <c r="J932" s="49">
        <v>150.292</v>
      </c>
    </row>
    <row r="933" spans="1:10" x14ac:dyDescent="0.35">
      <c r="A933" s="49" t="s">
        <v>21</v>
      </c>
      <c r="B933" s="49" t="s">
        <v>1678</v>
      </c>
      <c r="C933" s="49" t="s">
        <v>1679</v>
      </c>
      <c r="D933" s="49" t="s">
        <v>1680</v>
      </c>
      <c r="E933" s="49">
        <v>520701</v>
      </c>
      <c r="F933" s="49" t="s">
        <v>1681</v>
      </c>
      <c r="G933" s="49" t="s">
        <v>21</v>
      </c>
      <c r="H933" s="49" t="s">
        <v>1679</v>
      </c>
      <c r="I933" s="49" t="s">
        <v>2235</v>
      </c>
      <c r="J933" s="49">
        <v>16.456</v>
      </c>
    </row>
    <row r="934" spans="1:10" x14ac:dyDescent="0.35">
      <c r="A934" s="49" t="s">
        <v>21</v>
      </c>
      <c r="B934" s="49">
        <v>87</v>
      </c>
      <c r="C934" s="49" t="s">
        <v>2236</v>
      </c>
      <c r="D934" s="49" t="s">
        <v>2237</v>
      </c>
      <c r="E934" s="49">
        <v>520184</v>
      </c>
      <c r="F934" s="49" t="s">
        <v>2238</v>
      </c>
      <c r="G934" s="49" t="s">
        <v>21</v>
      </c>
      <c r="H934" s="49" t="s">
        <v>2236</v>
      </c>
      <c r="I934" s="49" t="s">
        <v>2237</v>
      </c>
      <c r="J934" s="49">
        <v>89.796000000000006</v>
      </c>
    </row>
    <row r="935" spans="1:10" x14ac:dyDescent="0.35">
      <c r="A935" s="49" t="s">
        <v>21</v>
      </c>
      <c r="B935" s="49" t="s">
        <v>1945</v>
      </c>
      <c r="C935" s="49" t="s">
        <v>2239</v>
      </c>
      <c r="D935" s="49" t="s">
        <v>2240</v>
      </c>
      <c r="E935" s="49">
        <v>520075</v>
      </c>
      <c r="F935" s="49" t="s">
        <v>2241</v>
      </c>
      <c r="G935" s="49" t="s">
        <v>21</v>
      </c>
      <c r="H935" s="49" t="s">
        <v>2239</v>
      </c>
      <c r="I935" s="49" t="s">
        <v>2240</v>
      </c>
      <c r="J935" s="49">
        <v>38.353999999999999</v>
      </c>
    </row>
    <row r="936" spans="1:10" x14ac:dyDescent="0.35">
      <c r="A936" s="49" t="s">
        <v>21</v>
      </c>
      <c r="B936" s="49" t="s">
        <v>1961</v>
      </c>
      <c r="C936" s="49">
        <v>25</v>
      </c>
      <c r="D936" s="49">
        <v>0</v>
      </c>
      <c r="E936" s="49">
        <v>520068</v>
      </c>
      <c r="F936" s="49" t="s">
        <v>2242</v>
      </c>
      <c r="G936" s="49" t="s">
        <v>21</v>
      </c>
      <c r="H936" s="49">
        <v>25</v>
      </c>
      <c r="I936" s="49">
        <v>0</v>
      </c>
      <c r="J936" s="49">
        <v>25</v>
      </c>
    </row>
    <row r="937" spans="1:10" x14ac:dyDescent="0.35">
      <c r="A937" s="49" t="s">
        <v>21</v>
      </c>
      <c r="B937" s="49" t="s">
        <v>2245</v>
      </c>
      <c r="C937" s="49">
        <v>58</v>
      </c>
      <c r="D937" s="49">
        <v>420</v>
      </c>
      <c r="E937" s="49">
        <v>520066</v>
      </c>
      <c r="F937" s="49" t="s">
        <v>2246</v>
      </c>
      <c r="G937" s="49" t="s">
        <v>21</v>
      </c>
      <c r="H937" s="49">
        <v>58</v>
      </c>
      <c r="I937" s="49">
        <v>420</v>
      </c>
      <c r="J937" s="49">
        <v>142</v>
      </c>
    </row>
    <row r="938" spans="1:10" x14ac:dyDescent="0.35">
      <c r="A938" s="49" t="s">
        <v>21</v>
      </c>
      <c r="B938" s="49" t="s">
        <v>1977</v>
      </c>
      <c r="C938" s="49" t="s">
        <v>2247</v>
      </c>
      <c r="D938" s="49" t="s">
        <v>2248</v>
      </c>
      <c r="E938" s="49">
        <v>520061</v>
      </c>
      <c r="F938" s="49" t="s">
        <v>577</v>
      </c>
      <c r="G938" s="49" t="s">
        <v>21</v>
      </c>
      <c r="H938" s="49" t="s">
        <v>2247</v>
      </c>
      <c r="I938" s="49" t="s">
        <v>2248</v>
      </c>
      <c r="J938" s="49">
        <v>10.934000000000001</v>
      </c>
    </row>
    <row r="939" spans="1:10" x14ac:dyDescent="0.35">
      <c r="A939" s="49" t="s">
        <v>21</v>
      </c>
      <c r="B939" s="49" t="s">
        <v>1945</v>
      </c>
      <c r="C939" s="49">
        <v>178</v>
      </c>
      <c r="D939" s="49">
        <v>0</v>
      </c>
      <c r="E939" s="49">
        <v>520046</v>
      </c>
      <c r="F939" s="49" t="s">
        <v>2072</v>
      </c>
      <c r="G939" s="49" t="s">
        <v>21</v>
      </c>
      <c r="H939" s="49">
        <v>178</v>
      </c>
      <c r="I939" s="49">
        <v>0</v>
      </c>
      <c r="J939" s="49">
        <v>178</v>
      </c>
    </row>
    <row r="940" spans="1:10" x14ac:dyDescent="0.35">
      <c r="A940" s="49" t="s">
        <v>21</v>
      </c>
      <c r="B940" s="49">
        <v>70</v>
      </c>
      <c r="C940" s="49" t="s">
        <v>1941</v>
      </c>
      <c r="D940" s="49" t="s">
        <v>1942</v>
      </c>
      <c r="E940" s="49">
        <v>521266</v>
      </c>
      <c r="F940" s="49" t="s">
        <v>1943</v>
      </c>
      <c r="G940" s="49" t="s">
        <v>21</v>
      </c>
      <c r="H940" s="49" t="s">
        <v>1941</v>
      </c>
      <c r="I940" s="49" t="s">
        <v>2254</v>
      </c>
      <c r="J940" s="49">
        <v>526.07399999999996</v>
      </c>
    </row>
    <row r="941" spans="1:10" x14ac:dyDescent="0.35">
      <c r="A941" s="49" t="s">
        <v>21</v>
      </c>
      <c r="B941" s="49">
        <v>70</v>
      </c>
      <c r="C941" s="49" t="s">
        <v>1952</v>
      </c>
      <c r="D941" s="49" t="s">
        <v>1953</v>
      </c>
      <c r="E941" s="49">
        <v>520872</v>
      </c>
      <c r="F941" s="49" t="s">
        <v>1954</v>
      </c>
      <c r="G941" s="49" t="s">
        <v>21</v>
      </c>
      <c r="H941" s="49" t="s">
        <v>764</v>
      </c>
      <c r="I941" s="49" t="s">
        <v>2255</v>
      </c>
      <c r="J941" s="49">
        <v>110.922</v>
      </c>
    </row>
    <row r="942" spans="1:10" x14ac:dyDescent="0.35">
      <c r="A942" s="49" t="s">
        <v>21</v>
      </c>
      <c r="B942" s="49" t="s">
        <v>1961</v>
      </c>
      <c r="C942" s="49" t="s">
        <v>1962</v>
      </c>
      <c r="D942" s="49" t="s">
        <v>1963</v>
      </c>
      <c r="E942" s="49">
        <v>520617</v>
      </c>
      <c r="F942" s="49" t="s">
        <v>1964</v>
      </c>
      <c r="G942" s="49" t="s">
        <v>21</v>
      </c>
      <c r="H942" s="49" t="s">
        <v>1335</v>
      </c>
      <c r="I942" s="49" t="s">
        <v>2259</v>
      </c>
      <c r="J942" s="49">
        <v>153.41200000000001</v>
      </c>
    </row>
    <row r="943" spans="1:10" x14ac:dyDescent="0.35">
      <c r="A943" s="49" t="s">
        <v>21</v>
      </c>
      <c r="B943" s="49" t="s">
        <v>1961</v>
      </c>
      <c r="C943" s="49" t="s">
        <v>1967</v>
      </c>
      <c r="D943" s="49" t="s">
        <v>1968</v>
      </c>
      <c r="E943" s="49">
        <v>520446</v>
      </c>
      <c r="F943" s="49" t="s">
        <v>1969</v>
      </c>
      <c r="G943" s="49" t="s">
        <v>21</v>
      </c>
      <c r="H943" s="49" t="s">
        <v>556</v>
      </c>
      <c r="I943" s="49" t="s">
        <v>2260</v>
      </c>
      <c r="J943" s="49">
        <v>159.29599999999999</v>
      </c>
    </row>
    <row r="944" spans="1:10" x14ac:dyDescent="0.35">
      <c r="A944" s="49" t="s">
        <v>22</v>
      </c>
      <c r="B944" s="49">
        <v>17</v>
      </c>
      <c r="C944" s="49">
        <v>0</v>
      </c>
      <c r="D944" s="49" t="s">
        <v>2243</v>
      </c>
      <c r="E944" s="49">
        <v>523146</v>
      </c>
      <c r="F944" s="49" t="s">
        <v>2244</v>
      </c>
      <c r="G944" s="49" t="s">
        <v>22</v>
      </c>
      <c r="H944" s="49">
        <v>0</v>
      </c>
      <c r="I944" s="49" t="s">
        <v>2243</v>
      </c>
      <c r="J944" s="49">
        <v>10.004000000000001</v>
      </c>
    </row>
    <row r="945" spans="1:10" x14ac:dyDescent="0.35">
      <c r="A945" s="49" t="s">
        <v>22</v>
      </c>
      <c r="B945" s="49">
        <v>17</v>
      </c>
      <c r="C945" s="49" t="s">
        <v>2249</v>
      </c>
      <c r="D945" s="49" t="s">
        <v>2250</v>
      </c>
      <c r="E945" s="49">
        <v>522060</v>
      </c>
      <c r="F945" s="49" t="s">
        <v>1265</v>
      </c>
      <c r="G945" s="49" t="s">
        <v>22</v>
      </c>
      <c r="H945" s="49" t="s">
        <v>2249</v>
      </c>
      <c r="I945" s="49" t="s">
        <v>2250</v>
      </c>
      <c r="J945" s="49">
        <v>78.841999999999999</v>
      </c>
    </row>
    <row r="946" spans="1:10" x14ac:dyDescent="0.35">
      <c r="A946" s="49" t="s">
        <v>22</v>
      </c>
      <c r="B946" s="49">
        <v>16</v>
      </c>
      <c r="C946" s="49" t="s">
        <v>2251</v>
      </c>
      <c r="D946" s="49" t="s">
        <v>2252</v>
      </c>
      <c r="E946" s="49">
        <v>522052</v>
      </c>
      <c r="F946" s="49" t="s">
        <v>2253</v>
      </c>
      <c r="G946" s="49" t="s">
        <v>22</v>
      </c>
      <c r="H946" s="49" t="s">
        <v>2251</v>
      </c>
      <c r="I946" s="49" t="s">
        <v>2252</v>
      </c>
      <c r="J946" s="49">
        <v>206.11</v>
      </c>
    </row>
    <row r="947" spans="1:10" x14ac:dyDescent="0.35">
      <c r="A947" s="49" t="s">
        <v>22</v>
      </c>
      <c r="B947" s="49">
        <v>15</v>
      </c>
      <c r="C947" s="49" t="s">
        <v>2256</v>
      </c>
      <c r="D947" s="49" t="s">
        <v>2257</v>
      </c>
      <c r="E947" s="49">
        <v>521563</v>
      </c>
      <c r="F947" s="49" t="s">
        <v>2258</v>
      </c>
      <c r="G947" s="49" t="s">
        <v>22</v>
      </c>
      <c r="H947" s="49" t="s">
        <v>2256</v>
      </c>
      <c r="I947" s="49" t="s">
        <v>2257</v>
      </c>
      <c r="J947" s="49">
        <v>16.852</v>
      </c>
    </row>
    <row r="948" spans="1:10" x14ac:dyDescent="0.35">
      <c r="A948" s="49" t="s">
        <v>22</v>
      </c>
      <c r="B948" s="49">
        <v>17</v>
      </c>
      <c r="C948" s="49" t="s">
        <v>2261</v>
      </c>
      <c r="D948" s="49" t="s">
        <v>2262</v>
      </c>
      <c r="E948" s="49">
        <v>520366</v>
      </c>
      <c r="F948" s="49" t="s">
        <v>2263</v>
      </c>
      <c r="G948" s="49" t="s">
        <v>16</v>
      </c>
      <c r="H948" s="49" t="s">
        <v>2264</v>
      </c>
      <c r="I948" s="49" t="s">
        <v>2265</v>
      </c>
      <c r="J948" s="49">
        <v>139.06399999999999</v>
      </c>
    </row>
    <row r="949" spans="1:10" x14ac:dyDescent="0.35">
      <c r="A949" s="49" t="s">
        <v>22</v>
      </c>
      <c r="B949" s="49">
        <v>17</v>
      </c>
      <c r="C949" s="49" t="s">
        <v>2266</v>
      </c>
      <c r="D949" s="49">
        <v>0</v>
      </c>
      <c r="E949" s="49">
        <v>523094</v>
      </c>
      <c r="F949" s="49" t="s">
        <v>1888</v>
      </c>
      <c r="G949" s="49" t="s">
        <v>22</v>
      </c>
      <c r="H949" s="49" t="s">
        <v>2266</v>
      </c>
      <c r="I949" s="49">
        <v>0</v>
      </c>
      <c r="J949" s="49">
        <v>134.01</v>
      </c>
    </row>
    <row r="950" spans="1:10" x14ac:dyDescent="0.35">
      <c r="A950" s="49" t="s">
        <v>22</v>
      </c>
      <c r="B950" s="49">
        <v>14</v>
      </c>
      <c r="C950" s="49">
        <v>48</v>
      </c>
      <c r="D950" s="49" t="s">
        <v>192</v>
      </c>
      <c r="E950" s="49">
        <v>522652</v>
      </c>
      <c r="F950" s="49" t="s">
        <v>2267</v>
      </c>
      <c r="G950" s="49" t="s">
        <v>22</v>
      </c>
      <c r="H950" s="49">
        <v>48</v>
      </c>
      <c r="I950" s="49" t="s">
        <v>192</v>
      </c>
      <c r="J950" s="49">
        <v>58.975999999999999</v>
      </c>
    </row>
    <row r="951" spans="1:10" x14ac:dyDescent="0.35">
      <c r="A951" s="49" t="s">
        <v>22</v>
      </c>
      <c r="B951" s="49">
        <v>16</v>
      </c>
      <c r="C951" s="49" t="s">
        <v>2268</v>
      </c>
      <c r="D951" s="49" t="s">
        <v>2269</v>
      </c>
      <c r="E951" s="49">
        <v>522051</v>
      </c>
      <c r="F951" s="49" t="s">
        <v>1824</v>
      </c>
      <c r="G951" s="49" t="s">
        <v>22</v>
      </c>
      <c r="H951" s="49" t="s">
        <v>2268</v>
      </c>
      <c r="I951" s="49" t="s">
        <v>2269</v>
      </c>
      <c r="J951" s="49">
        <v>172.81199999999998</v>
      </c>
    </row>
    <row r="952" spans="1:10" x14ac:dyDescent="0.35">
      <c r="A952" s="49" t="s">
        <v>22</v>
      </c>
      <c r="B952" s="49">
        <v>15</v>
      </c>
      <c r="C952" s="49" t="s">
        <v>2270</v>
      </c>
      <c r="D952" s="49" t="s">
        <v>2271</v>
      </c>
      <c r="E952" s="49">
        <v>520597</v>
      </c>
      <c r="F952" s="49" t="s">
        <v>2272</v>
      </c>
      <c r="G952" s="49" t="s">
        <v>22</v>
      </c>
      <c r="H952" s="49" t="s">
        <v>2270</v>
      </c>
      <c r="I952" s="49" t="s">
        <v>2271</v>
      </c>
      <c r="J952" s="49">
        <v>119.688</v>
      </c>
    </row>
    <row r="953" spans="1:10" x14ac:dyDescent="0.35">
      <c r="A953" s="49" t="s">
        <v>22</v>
      </c>
      <c r="B953" s="49">
        <v>15</v>
      </c>
      <c r="C953" s="49" t="s">
        <v>2273</v>
      </c>
      <c r="D953" s="49">
        <v>0</v>
      </c>
      <c r="E953" s="49">
        <v>521547</v>
      </c>
      <c r="F953" s="49" t="s">
        <v>2274</v>
      </c>
      <c r="G953" s="49" t="s">
        <v>22</v>
      </c>
      <c r="H953" s="49" t="s">
        <v>2273</v>
      </c>
      <c r="I953" s="49">
        <v>0</v>
      </c>
      <c r="J953" s="49">
        <v>16.309999999999999</v>
      </c>
    </row>
    <row r="954" spans="1:10" x14ac:dyDescent="0.35">
      <c r="A954" s="49" t="s">
        <v>22</v>
      </c>
      <c r="B954" s="49">
        <v>15</v>
      </c>
      <c r="C954" s="49" t="s">
        <v>2275</v>
      </c>
      <c r="D954" s="49" t="s">
        <v>2276</v>
      </c>
      <c r="E954" s="49">
        <v>520407</v>
      </c>
      <c r="F954" s="49" t="s">
        <v>2277</v>
      </c>
      <c r="G954" s="49" t="s">
        <v>22</v>
      </c>
      <c r="H954" s="49" t="s">
        <v>2275</v>
      </c>
      <c r="I954" s="49" t="s">
        <v>2276</v>
      </c>
      <c r="J954" s="49">
        <v>394</v>
      </c>
    </row>
    <row r="955" spans="1:10" x14ac:dyDescent="0.35">
      <c r="A955" s="49" t="s">
        <v>22</v>
      </c>
      <c r="B955" s="49">
        <v>14</v>
      </c>
      <c r="C955" s="49" t="s">
        <v>2278</v>
      </c>
      <c r="D955" s="49" t="s">
        <v>2279</v>
      </c>
      <c r="E955" s="49">
        <v>521500</v>
      </c>
      <c r="F955" s="49" t="s">
        <v>2280</v>
      </c>
      <c r="G955" s="49" t="s">
        <v>22</v>
      </c>
      <c r="H955" s="49" t="s">
        <v>2278</v>
      </c>
      <c r="I955" s="49" t="s">
        <v>2279</v>
      </c>
      <c r="J955" s="49">
        <v>13.571999999999999</v>
      </c>
    </row>
    <row r="956" spans="1:10" x14ac:dyDescent="0.35">
      <c r="A956" s="49" t="s">
        <v>22</v>
      </c>
      <c r="B956" s="49">
        <v>14</v>
      </c>
      <c r="C956" s="49" t="s">
        <v>2281</v>
      </c>
      <c r="D956" s="49" t="s">
        <v>2282</v>
      </c>
      <c r="E956" s="49">
        <v>521494</v>
      </c>
      <c r="F956" s="49" t="s">
        <v>2283</v>
      </c>
      <c r="G956" s="49" t="s">
        <v>22</v>
      </c>
      <c r="H956" s="49" t="s">
        <v>2281</v>
      </c>
      <c r="I956" s="49" t="s">
        <v>2282</v>
      </c>
      <c r="J956" s="49">
        <v>21.816000000000003</v>
      </c>
    </row>
    <row r="957" spans="1:10" x14ac:dyDescent="0.35">
      <c r="A957" s="49" t="s">
        <v>22</v>
      </c>
      <c r="B957" s="49">
        <v>14</v>
      </c>
      <c r="C957" s="49" t="s">
        <v>2284</v>
      </c>
      <c r="D957" s="49">
        <v>0</v>
      </c>
      <c r="E957" s="49">
        <v>520835</v>
      </c>
      <c r="F957" s="49" t="s">
        <v>2267</v>
      </c>
      <c r="G957" s="49" t="s">
        <v>22</v>
      </c>
      <c r="H957" s="49" t="s">
        <v>2284</v>
      </c>
      <c r="I957" s="49">
        <v>0</v>
      </c>
      <c r="J957" s="49">
        <v>97.7</v>
      </c>
    </row>
    <row r="958" spans="1:10" x14ac:dyDescent="0.35">
      <c r="A958" s="49" t="s">
        <v>22</v>
      </c>
      <c r="B958" s="49">
        <v>17</v>
      </c>
      <c r="C958" s="49" t="s">
        <v>2285</v>
      </c>
      <c r="D958" s="49">
        <v>0</v>
      </c>
      <c r="E958" s="49">
        <v>520757</v>
      </c>
      <c r="F958" s="49" t="s">
        <v>1888</v>
      </c>
      <c r="G958" s="49" t="s">
        <v>22</v>
      </c>
      <c r="H958" s="49" t="s">
        <v>2285</v>
      </c>
      <c r="I958" s="49">
        <v>0</v>
      </c>
      <c r="J958" s="49">
        <v>57.21</v>
      </c>
    </row>
    <row r="959" spans="1:10" x14ac:dyDescent="0.35">
      <c r="A959" s="49" t="s">
        <v>22</v>
      </c>
      <c r="B959" s="49">
        <v>15</v>
      </c>
      <c r="C959" s="49" t="s">
        <v>2286</v>
      </c>
      <c r="D959" s="49" t="s">
        <v>2287</v>
      </c>
      <c r="E959" s="49">
        <v>520606</v>
      </c>
      <c r="F959" s="49" t="s">
        <v>1824</v>
      </c>
      <c r="G959" s="49" t="s">
        <v>22</v>
      </c>
      <c r="H959" s="49" t="s">
        <v>2286</v>
      </c>
      <c r="I959" s="49" t="s">
        <v>2287</v>
      </c>
      <c r="J959" s="49">
        <v>400.846</v>
      </c>
    </row>
    <row r="960" spans="1:10" x14ac:dyDescent="0.35">
      <c r="A960" s="49" t="s">
        <v>22</v>
      </c>
      <c r="B960" s="49">
        <v>16</v>
      </c>
      <c r="C960" s="49" t="s">
        <v>2288</v>
      </c>
      <c r="D960" s="49" t="s">
        <v>2289</v>
      </c>
      <c r="E960" s="49">
        <v>520410</v>
      </c>
      <c r="F960" s="49" t="s">
        <v>1265</v>
      </c>
      <c r="G960" s="49" t="s">
        <v>22</v>
      </c>
      <c r="H960" s="49" t="s">
        <v>2288</v>
      </c>
      <c r="I960" s="49" t="s">
        <v>2289</v>
      </c>
      <c r="J960" s="49">
        <v>34.564</v>
      </c>
    </row>
    <row r="961" spans="1:10" x14ac:dyDescent="0.35">
      <c r="A961" s="49" t="s">
        <v>22</v>
      </c>
      <c r="B961" s="49">
        <v>17</v>
      </c>
      <c r="C961" s="49" t="s">
        <v>2290</v>
      </c>
      <c r="D961" s="49" t="s">
        <v>2291</v>
      </c>
      <c r="E961" s="49">
        <v>520383</v>
      </c>
      <c r="F961" s="49" t="s">
        <v>2267</v>
      </c>
      <c r="G961" s="49" t="s">
        <v>22</v>
      </c>
      <c r="H961" s="49" t="s">
        <v>809</v>
      </c>
      <c r="I961" s="49" t="s">
        <v>2292</v>
      </c>
      <c r="J961" s="49">
        <v>106.184</v>
      </c>
    </row>
    <row r="962" spans="1:10" x14ac:dyDescent="0.35">
      <c r="A962" s="49" t="s">
        <v>22</v>
      </c>
      <c r="B962" s="49">
        <v>15</v>
      </c>
      <c r="C962" s="49">
        <v>0</v>
      </c>
      <c r="D962" s="49" t="s">
        <v>2218</v>
      </c>
      <c r="E962" s="49">
        <v>520215</v>
      </c>
      <c r="F962" s="49" t="s">
        <v>2293</v>
      </c>
      <c r="G962" s="49" t="s">
        <v>22</v>
      </c>
      <c r="H962" s="49">
        <v>0</v>
      </c>
      <c r="I962" s="49" t="s">
        <v>2218</v>
      </c>
      <c r="J962" s="49">
        <v>14.952000000000002</v>
      </c>
    </row>
    <row r="963" spans="1:10" x14ac:dyDescent="0.35">
      <c r="A963" s="49" t="s">
        <v>22</v>
      </c>
      <c r="B963" s="49">
        <v>17</v>
      </c>
      <c r="C963" s="49">
        <v>0</v>
      </c>
      <c r="D963" s="49">
        <v>69</v>
      </c>
      <c r="E963" s="49">
        <v>520040</v>
      </c>
      <c r="F963" s="49" t="s">
        <v>2267</v>
      </c>
      <c r="G963" s="49" t="s">
        <v>22</v>
      </c>
      <c r="H963" s="49">
        <v>0</v>
      </c>
      <c r="I963" s="49">
        <v>69</v>
      </c>
      <c r="J963" s="49">
        <v>13.8</v>
      </c>
    </row>
    <row r="964" spans="1:10" x14ac:dyDescent="0.35">
      <c r="A964" s="49" t="s">
        <v>22</v>
      </c>
      <c r="B964" s="49">
        <v>15</v>
      </c>
      <c r="C964" s="49" t="s">
        <v>2294</v>
      </c>
      <c r="D964" s="49" t="s">
        <v>2295</v>
      </c>
      <c r="E964" s="49">
        <v>520320</v>
      </c>
      <c r="F964" s="49" t="s">
        <v>2296</v>
      </c>
      <c r="G964" s="49" t="s">
        <v>22</v>
      </c>
      <c r="H964" s="49" t="s">
        <v>2294</v>
      </c>
      <c r="I964" s="49" t="s">
        <v>2295</v>
      </c>
      <c r="J964" s="49">
        <v>322.68599999999998</v>
      </c>
    </row>
    <row r="965" spans="1:10" x14ac:dyDescent="0.35">
      <c r="A965" s="49" t="s">
        <v>22</v>
      </c>
      <c r="B965" s="49">
        <v>14</v>
      </c>
      <c r="C965" s="49">
        <v>203</v>
      </c>
      <c r="D965" s="49">
        <v>0</v>
      </c>
      <c r="E965" s="49">
        <v>520287</v>
      </c>
      <c r="F965" s="49" t="s">
        <v>2297</v>
      </c>
      <c r="G965" s="49" t="s">
        <v>22</v>
      </c>
      <c r="H965" s="49">
        <v>203</v>
      </c>
      <c r="I965" s="49">
        <v>0</v>
      </c>
      <c r="J965" s="49">
        <v>203</v>
      </c>
    </row>
    <row r="966" spans="1:10" x14ac:dyDescent="0.35">
      <c r="A966" s="49" t="s">
        <v>22</v>
      </c>
      <c r="B966" s="49">
        <v>17</v>
      </c>
      <c r="C966" s="49" t="s">
        <v>2298</v>
      </c>
      <c r="D966" s="49" t="s">
        <v>2299</v>
      </c>
      <c r="E966" s="49">
        <v>520251</v>
      </c>
      <c r="F966" s="49" t="s">
        <v>2300</v>
      </c>
      <c r="G966" s="49" t="s">
        <v>22</v>
      </c>
      <c r="H966" s="49" t="s">
        <v>2301</v>
      </c>
      <c r="I966" s="49" t="s">
        <v>2302</v>
      </c>
      <c r="J966" s="49">
        <v>517.428</v>
      </c>
    </row>
    <row r="967" spans="1:10" x14ac:dyDescent="0.35">
      <c r="A967" s="49" t="s">
        <v>22</v>
      </c>
      <c r="B967" s="49">
        <v>14</v>
      </c>
      <c r="C967" s="49">
        <v>62</v>
      </c>
      <c r="D967" s="49">
        <v>0</v>
      </c>
      <c r="E967" s="49">
        <v>520238</v>
      </c>
      <c r="F967" s="49" t="s">
        <v>121</v>
      </c>
      <c r="G967" s="49" t="s">
        <v>22</v>
      </c>
      <c r="H967" s="49">
        <v>62</v>
      </c>
      <c r="I967" s="49">
        <v>0</v>
      </c>
      <c r="J967" s="49">
        <v>62</v>
      </c>
    </row>
    <row r="968" spans="1:10" x14ac:dyDescent="0.35">
      <c r="A968" s="49" t="s">
        <v>22</v>
      </c>
      <c r="B968" s="49">
        <v>14</v>
      </c>
      <c r="C968" s="49" t="s">
        <v>2303</v>
      </c>
      <c r="D968" s="49" t="s">
        <v>2304</v>
      </c>
      <c r="E968" s="49">
        <v>520229</v>
      </c>
      <c r="F968" s="49" t="s">
        <v>1824</v>
      </c>
      <c r="G968" s="49" t="s">
        <v>22</v>
      </c>
      <c r="H968" s="49" t="s">
        <v>2303</v>
      </c>
      <c r="I968" s="49" t="s">
        <v>2304</v>
      </c>
      <c r="J968" s="49">
        <v>47.346000000000004</v>
      </c>
    </row>
    <row r="969" spans="1:10" x14ac:dyDescent="0.35">
      <c r="A969" s="49" t="s">
        <v>22</v>
      </c>
      <c r="B969" s="49">
        <v>14</v>
      </c>
      <c r="C969" s="49" t="s">
        <v>2305</v>
      </c>
      <c r="D969" s="49" t="s">
        <v>2306</v>
      </c>
      <c r="E969" s="49">
        <v>520224</v>
      </c>
      <c r="F969" s="49" t="s">
        <v>2307</v>
      </c>
      <c r="G969" s="49" t="s">
        <v>22</v>
      </c>
      <c r="H969" s="49" t="s">
        <v>2308</v>
      </c>
      <c r="I969" s="49" t="s">
        <v>2309</v>
      </c>
      <c r="J969" s="49">
        <v>182.12</v>
      </c>
    </row>
    <row r="970" spans="1:10" x14ac:dyDescent="0.35">
      <c r="A970" s="49" t="s">
        <v>22</v>
      </c>
      <c r="B970" s="49">
        <v>17</v>
      </c>
      <c r="C970" s="49" t="s">
        <v>2261</v>
      </c>
      <c r="D970" s="49" t="s">
        <v>2262</v>
      </c>
      <c r="E970" s="49">
        <v>520366</v>
      </c>
      <c r="F970" s="49" t="s">
        <v>2263</v>
      </c>
      <c r="G970" s="49" t="s">
        <v>22</v>
      </c>
      <c r="H970" s="49" t="s">
        <v>2310</v>
      </c>
      <c r="I970" s="49" t="s">
        <v>2311</v>
      </c>
      <c r="J970" s="49">
        <v>200.02</v>
      </c>
    </row>
    <row r="971" spans="1:10" x14ac:dyDescent="0.35">
      <c r="A971" s="49" t="s">
        <v>22</v>
      </c>
      <c r="B971" s="49">
        <v>17</v>
      </c>
      <c r="C971" s="49" t="s">
        <v>2290</v>
      </c>
      <c r="D971" s="49" t="s">
        <v>2291</v>
      </c>
      <c r="E971" s="49">
        <v>520383</v>
      </c>
      <c r="F971" s="49" t="s">
        <v>2267</v>
      </c>
      <c r="G971" s="49" t="s">
        <v>24</v>
      </c>
      <c r="H971" s="49" t="s">
        <v>2312</v>
      </c>
      <c r="I971" s="49" t="s">
        <v>2313</v>
      </c>
      <c r="J971" s="49">
        <v>9.4359999999999999</v>
      </c>
    </row>
    <row r="972" spans="1:10" x14ac:dyDescent="0.35">
      <c r="A972" s="49" t="s">
        <v>22</v>
      </c>
      <c r="B972" s="49">
        <v>17</v>
      </c>
      <c r="C972" s="49" t="s">
        <v>2298</v>
      </c>
      <c r="D972" s="49" t="s">
        <v>2299</v>
      </c>
      <c r="E972" s="49">
        <v>520251</v>
      </c>
      <c r="F972" s="49" t="s">
        <v>2300</v>
      </c>
      <c r="G972" s="49" t="s">
        <v>24</v>
      </c>
      <c r="H972" s="49" t="s">
        <v>1066</v>
      </c>
      <c r="I972" s="49" t="s">
        <v>2314</v>
      </c>
      <c r="J972" s="49">
        <v>162.804</v>
      </c>
    </row>
    <row r="973" spans="1:10" x14ac:dyDescent="0.35">
      <c r="A973" s="49" t="s">
        <v>22</v>
      </c>
      <c r="B973" s="49">
        <v>14</v>
      </c>
      <c r="C973" s="49" t="s">
        <v>2305</v>
      </c>
      <c r="D973" s="49" t="s">
        <v>2306</v>
      </c>
      <c r="E973" s="49">
        <v>520224</v>
      </c>
      <c r="F973" s="49" t="s">
        <v>2307</v>
      </c>
      <c r="G973" s="49" t="s">
        <v>25</v>
      </c>
      <c r="H973" s="49" t="s">
        <v>2315</v>
      </c>
      <c r="I973" s="49" t="s">
        <v>2316</v>
      </c>
      <c r="J973" s="49">
        <v>116.328</v>
      </c>
    </row>
    <row r="974" spans="1:10" x14ac:dyDescent="0.35">
      <c r="A974" s="49" t="s">
        <v>23</v>
      </c>
      <c r="B974" s="49" t="s">
        <v>2317</v>
      </c>
      <c r="C974" s="49" t="s">
        <v>2318</v>
      </c>
      <c r="D974" s="49">
        <v>0</v>
      </c>
      <c r="E974" s="49">
        <v>521737</v>
      </c>
      <c r="F974" s="49" t="s">
        <v>2319</v>
      </c>
      <c r="G974" s="49" t="s">
        <v>23</v>
      </c>
      <c r="H974" s="49" t="s">
        <v>2318</v>
      </c>
      <c r="I974" s="49">
        <v>0</v>
      </c>
      <c r="J974" s="49">
        <v>36.72</v>
      </c>
    </row>
    <row r="975" spans="1:10" x14ac:dyDescent="0.35">
      <c r="A975" s="49" t="s">
        <v>23</v>
      </c>
      <c r="B975" s="49" t="s">
        <v>2317</v>
      </c>
      <c r="C975" s="49" t="s">
        <v>2320</v>
      </c>
      <c r="D975" s="49" t="s">
        <v>2321</v>
      </c>
      <c r="E975" s="49">
        <v>521730</v>
      </c>
      <c r="F975" s="49" t="s">
        <v>2319</v>
      </c>
      <c r="G975" s="49" t="s">
        <v>23</v>
      </c>
      <c r="H975" s="49" t="s">
        <v>2322</v>
      </c>
      <c r="I975" s="49" t="s">
        <v>2323</v>
      </c>
      <c r="J975" s="49">
        <v>133.93600000000001</v>
      </c>
    </row>
    <row r="976" spans="1:10" x14ac:dyDescent="0.35">
      <c r="A976" s="49" t="s">
        <v>23</v>
      </c>
      <c r="B976" s="49" t="s">
        <v>2324</v>
      </c>
      <c r="C976" s="49" t="s">
        <v>2325</v>
      </c>
      <c r="D976" s="49">
        <v>0</v>
      </c>
      <c r="E976" s="49">
        <v>520603</v>
      </c>
      <c r="F976" s="49" t="s">
        <v>2326</v>
      </c>
      <c r="G976" s="49" t="s">
        <v>23</v>
      </c>
      <c r="H976" s="49" t="s">
        <v>2325</v>
      </c>
      <c r="I976" s="49">
        <v>0</v>
      </c>
      <c r="J976" s="49">
        <v>299.26</v>
      </c>
    </row>
    <row r="977" spans="1:10" x14ac:dyDescent="0.35">
      <c r="A977" s="49" t="s">
        <v>23</v>
      </c>
      <c r="B977" s="49" t="s">
        <v>2324</v>
      </c>
      <c r="C977" s="49" t="s">
        <v>2327</v>
      </c>
      <c r="D977" s="49" t="s">
        <v>2328</v>
      </c>
      <c r="E977" s="49">
        <v>521636</v>
      </c>
      <c r="F977" s="49" t="s">
        <v>2329</v>
      </c>
      <c r="G977" s="49" t="s">
        <v>23</v>
      </c>
      <c r="H977" s="49" t="s">
        <v>2327</v>
      </c>
      <c r="I977" s="49" t="s">
        <v>2328</v>
      </c>
      <c r="J977" s="49">
        <v>18.298000000000002</v>
      </c>
    </row>
    <row r="978" spans="1:10" x14ac:dyDescent="0.35">
      <c r="A978" s="49" t="s">
        <v>23</v>
      </c>
      <c r="B978" s="49" t="s">
        <v>2317</v>
      </c>
      <c r="C978" s="49" t="s">
        <v>2330</v>
      </c>
      <c r="D978" s="49" t="s">
        <v>2331</v>
      </c>
      <c r="E978" s="49">
        <v>521628</v>
      </c>
      <c r="F978" s="49" t="s">
        <v>2332</v>
      </c>
      <c r="G978" s="49" t="s">
        <v>23</v>
      </c>
      <c r="H978" s="49" t="s">
        <v>2330</v>
      </c>
      <c r="I978" s="49" t="s">
        <v>2331</v>
      </c>
      <c r="J978" s="49">
        <v>19.222000000000001</v>
      </c>
    </row>
    <row r="979" spans="1:10" x14ac:dyDescent="0.35">
      <c r="A979" s="49" t="s">
        <v>23</v>
      </c>
      <c r="B979" s="49" t="s">
        <v>2324</v>
      </c>
      <c r="C979" s="49" t="s">
        <v>2333</v>
      </c>
      <c r="D979" s="49" t="s">
        <v>2334</v>
      </c>
      <c r="E979" s="49">
        <v>521257</v>
      </c>
      <c r="F979" s="49" t="s">
        <v>2335</v>
      </c>
      <c r="G979" s="49" t="s">
        <v>23</v>
      </c>
      <c r="H979" s="49" t="s">
        <v>2333</v>
      </c>
      <c r="I979" s="49" t="s">
        <v>2334</v>
      </c>
      <c r="J979" s="49">
        <v>94.256</v>
      </c>
    </row>
    <row r="980" spans="1:10" x14ac:dyDescent="0.35">
      <c r="A980" s="49" t="s">
        <v>23</v>
      </c>
      <c r="B980" s="49" t="s">
        <v>2336</v>
      </c>
      <c r="C980" s="49" t="s">
        <v>2337</v>
      </c>
      <c r="D980" s="49">
        <v>0</v>
      </c>
      <c r="E980" s="49">
        <v>520372</v>
      </c>
      <c r="F980" s="49" t="s">
        <v>2338</v>
      </c>
      <c r="G980" s="49" t="s">
        <v>23</v>
      </c>
      <c r="H980" s="49" t="s">
        <v>2337</v>
      </c>
      <c r="I980" s="49">
        <v>0</v>
      </c>
      <c r="J980" s="49">
        <v>53.64</v>
      </c>
    </row>
    <row r="981" spans="1:10" x14ac:dyDescent="0.35">
      <c r="A981" s="49" t="s">
        <v>23</v>
      </c>
      <c r="B981" s="49" t="s">
        <v>2336</v>
      </c>
      <c r="C981" s="49" t="s">
        <v>2339</v>
      </c>
      <c r="D981" s="49" t="s">
        <v>2340</v>
      </c>
      <c r="E981" s="49">
        <v>520359</v>
      </c>
      <c r="F981" s="49" t="s">
        <v>2341</v>
      </c>
      <c r="G981" s="49" t="s">
        <v>23</v>
      </c>
      <c r="H981" s="49" t="s">
        <v>2339</v>
      </c>
      <c r="I981" s="49" t="s">
        <v>2340</v>
      </c>
      <c r="J981" s="49">
        <v>144.10599999999999</v>
      </c>
    </row>
    <row r="982" spans="1:10" x14ac:dyDescent="0.35">
      <c r="A982" s="49" t="s">
        <v>23</v>
      </c>
      <c r="B982" s="49" t="s">
        <v>2342</v>
      </c>
      <c r="C982" s="49" t="s">
        <v>2343</v>
      </c>
      <c r="D982" s="49" t="s">
        <v>2344</v>
      </c>
      <c r="E982" s="49">
        <v>520353</v>
      </c>
      <c r="F982" s="49" t="s">
        <v>2345</v>
      </c>
      <c r="G982" s="49" t="s">
        <v>23</v>
      </c>
      <c r="H982" s="49" t="s">
        <v>2343</v>
      </c>
      <c r="I982" s="49" t="s">
        <v>2344</v>
      </c>
      <c r="J982" s="49">
        <v>325.21199999999999</v>
      </c>
    </row>
    <row r="983" spans="1:10" x14ac:dyDescent="0.35">
      <c r="A983" s="49" t="s">
        <v>23</v>
      </c>
      <c r="B983" s="49" t="s">
        <v>2317</v>
      </c>
      <c r="C983" s="49">
        <v>343</v>
      </c>
      <c r="D983" s="49">
        <v>0</v>
      </c>
      <c r="E983" s="49">
        <v>521102</v>
      </c>
      <c r="F983" s="49" t="s">
        <v>121</v>
      </c>
      <c r="G983" s="49" t="s">
        <v>23</v>
      </c>
      <c r="H983" s="49">
        <v>343</v>
      </c>
      <c r="I983" s="49">
        <v>0</v>
      </c>
      <c r="J983" s="49">
        <v>343</v>
      </c>
    </row>
    <row r="984" spans="1:10" x14ac:dyDescent="0.35">
      <c r="A984" s="49" t="s">
        <v>23</v>
      </c>
      <c r="B984" s="49" t="s">
        <v>2324</v>
      </c>
      <c r="C984" s="49" t="s">
        <v>2346</v>
      </c>
      <c r="D984" s="49" t="s">
        <v>2347</v>
      </c>
      <c r="E984" s="49">
        <v>520753</v>
      </c>
      <c r="F984" s="49" t="s">
        <v>2348</v>
      </c>
      <c r="G984" s="49" t="s">
        <v>23</v>
      </c>
      <c r="H984" s="49" t="s">
        <v>2346</v>
      </c>
      <c r="I984" s="49" t="s">
        <v>2347</v>
      </c>
      <c r="J984" s="49">
        <v>42.402000000000001</v>
      </c>
    </row>
    <row r="985" spans="1:10" x14ac:dyDescent="0.35">
      <c r="A985" s="49" t="s">
        <v>23</v>
      </c>
      <c r="B985" s="49" t="s">
        <v>2324</v>
      </c>
      <c r="C985" s="49">
        <v>80</v>
      </c>
      <c r="D985" s="49">
        <v>0</v>
      </c>
      <c r="E985" s="49">
        <v>520284</v>
      </c>
      <c r="F985" s="49" t="s">
        <v>2349</v>
      </c>
      <c r="G985" s="49" t="s">
        <v>23</v>
      </c>
      <c r="H985" s="49">
        <v>80</v>
      </c>
      <c r="I985" s="49">
        <v>0</v>
      </c>
      <c r="J985" s="49">
        <v>80</v>
      </c>
    </row>
    <row r="986" spans="1:10" x14ac:dyDescent="0.35">
      <c r="A986" s="49" t="s">
        <v>23</v>
      </c>
      <c r="B986" s="49" t="s">
        <v>2317</v>
      </c>
      <c r="C986" s="49" t="s">
        <v>2350</v>
      </c>
      <c r="D986" s="49">
        <v>0</v>
      </c>
      <c r="E986" s="49">
        <v>520750</v>
      </c>
      <c r="F986" s="49" t="s">
        <v>2319</v>
      </c>
      <c r="G986" s="49" t="s">
        <v>23</v>
      </c>
      <c r="H986" s="49" t="s">
        <v>2350</v>
      </c>
      <c r="I986" s="49">
        <v>0</v>
      </c>
      <c r="J986" s="49">
        <v>15.47</v>
      </c>
    </row>
    <row r="987" spans="1:10" x14ac:dyDescent="0.35">
      <c r="A987" s="49" t="s">
        <v>23</v>
      </c>
      <c r="B987" s="49" t="s">
        <v>2336</v>
      </c>
      <c r="C987" s="49">
        <v>324</v>
      </c>
      <c r="D987" s="49">
        <v>0</v>
      </c>
      <c r="E987" s="49">
        <v>520239</v>
      </c>
      <c r="F987" s="49" t="s">
        <v>121</v>
      </c>
      <c r="G987" s="49" t="s">
        <v>23</v>
      </c>
      <c r="H987" s="49">
        <v>324</v>
      </c>
      <c r="I987" s="49">
        <v>0</v>
      </c>
      <c r="J987" s="49">
        <v>324</v>
      </c>
    </row>
    <row r="988" spans="1:10" x14ac:dyDescent="0.35">
      <c r="A988" s="49" t="s">
        <v>23</v>
      </c>
      <c r="B988" s="49" t="s">
        <v>2342</v>
      </c>
      <c r="C988" s="49">
        <v>1801</v>
      </c>
      <c r="D988" s="49">
        <v>0</v>
      </c>
      <c r="E988" s="49">
        <v>520233</v>
      </c>
      <c r="F988" s="49" t="s">
        <v>121</v>
      </c>
      <c r="G988" s="49" t="s">
        <v>23</v>
      </c>
      <c r="H988" s="49">
        <v>1801</v>
      </c>
      <c r="I988" s="49">
        <v>0</v>
      </c>
      <c r="J988" s="49">
        <v>1801</v>
      </c>
    </row>
    <row r="989" spans="1:10" x14ac:dyDescent="0.35">
      <c r="A989" s="49" t="s">
        <v>23</v>
      </c>
      <c r="B989" s="49" t="s">
        <v>2324</v>
      </c>
      <c r="C989" s="49" t="s">
        <v>2351</v>
      </c>
      <c r="D989" s="49" t="s">
        <v>756</v>
      </c>
      <c r="E989" s="49">
        <v>520426</v>
      </c>
      <c r="F989" s="49" t="s">
        <v>2332</v>
      </c>
      <c r="G989" s="49" t="s">
        <v>23</v>
      </c>
      <c r="H989" s="49" t="s">
        <v>2351</v>
      </c>
      <c r="I989" s="49" t="s">
        <v>756</v>
      </c>
      <c r="J989" s="49">
        <v>25.847999999999999</v>
      </c>
    </row>
    <row r="990" spans="1:10" x14ac:dyDescent="0.35">
      <c r="A990" s="49" t="s">
        <v>23</v>
      </c>
      <c r="B990" s="49" t="s">
        <v>2324</v>
      </c>
      <c r="C990" s="49" t="s">
        <v>2352</v>
      </c>
      <c r="D990" s="49" t="s">
        <v>2353</v>
      </c>
      <c r="E990" s="49">
        <v>520408</v>
      </c>
      <c r="F990" s="49" t="s">
        <v>2354</v>
      </c>
      <c r="G990" s="49" t="s">
        <v>23</v>
      </c>
      <c r="H990" s="49" t="s">
        <v>2355</v>
      </c>
      <c r="I990" s="49" t="s">
        <v>2356</v>
      </c>
      <c r="J990" s="49">
        <v>74.08</v>
      </c>
    </row>
    <row r="991" spans="1:10" x14ac:dyDescent="0.35">
      <c r="A991" s="49" t="s">
        <v>23</v>
      </c>
      <c r="B991" s="49" t="s">
        <v>2324</v>
      </c>
      <c r="C991" s="49" t="s">
        <v>2357</v>
      </c>
      <c r="D991" s="49">
        <v>0</v>
      </c>
      <c r="E991" s="49">
        <v>520393</v>
      </c>
      <c r="F991" s="49" t="s">
        <v>2358</v>
      </c>
      <c r="G991" s="49" t="s">
        <v>23</v>
      </c>
      <c r="H991" s="49" t="s">
        <v>2357</v>
      </c>
      <c r="I991" s="49">
        <v>0</v>
      </c>
      <c r="J991" s="49">
        <v>445.83</v>
      </c>
    </row>
    <row r="992" spans="1:10" x14ac:dyDescent="0.35">
      <c r="A992" s="49" t="s">
        <v>23</v>
      </c>
      <c r="B992" s="49" t="s">
        <v>2324</v>
      </c>
      <c r="C992" s="49" t="s">
        <v>440</v>
      </c>
      <c r="D992" s="49" t="s">
        <v>2359</v>
      </c>
      <c r="E992" s="49">
        <v>520329</v>
      </c>
      <c r="F992" s="49" t="s">
        <v>2360</v>
      </c>
      <c r="G992" s="49" t="s">
        <v>23</v>
      </c>
      <c r="H992" s="49" t="s">
        <v>440</v>
      </c>
      <c r="I992" s="49" t="s">
        <v>2359</v>
      </c>
      <c r="J992" s="49">
        <v>23.154</v>
      </c>
    </row>
    <row r="993" spans="1:10" x14ac:dyDescent="0.35">
      <c r="A993" s="49" t="s">
        <v>23</v>
      </c>
      <c r="B993" s="49" t="s">
        <v>2317</v>
      </c>
      <c r="C993" s="49" t="s">
        <v>2361</v>
      </c>
      <c r="D993" s="49">
        <v>27</v>
      </c>
      <c r="E993" s="49">
        <v>520303</v>
      </c>
      <c r="F993" s="49" t="s">
        <v>2362</v>
      </c>
      <c r="G993" s="49" t="s">
        <v>23</v>
      </c>
      <c r="H993" s="49" t="s">
        <v>2361</v>
      </c>
      <c r="I993" s="49">
        <v>27</v>
      </c>
      <c r="J993" s="49">
        <v>11.2</v>
      </c>
    </row>
    <row r="994" spans="1:10" x14ac:dyDescent="0.35">
      <c r="A994" s="49" t="s">
        <v>23</v>
      </c>
      <c r="B994" s="49" t="s">
        <v>2342</v>
      </c>
      <c r="C994" s="49" t="s">
        <v>2363</v>
      </c>
      <c r="D994" s="49" t="s">
        <v>2364</v>
      </c>
      <c r="E994" s="49">
        <v>520267</v>
      </c>
      <c r="F994" s="49" t="s">
        <v>2335</v>
      </c>
      <c r="G994" s="49" t="s">
        <v>23</v>
      </c>
      <c r="H994" s="49" t="s">
        <v>2363</v>
      </c>
      <c r="I994" s="49" t="s">
        <v>2364</v>
      </c>
      <c r="J994" s="49">
        <v>97.994</v>
      </c>
    </row>
    <row r="995" spans="1:10" x14ac:dyDescent="0.35">
      <c r="A995" s="49" t="s">
        <v>23</v>
      </c>
      <c r="B995" s="49" t="s">
        <v>2324</v>
      </c>
      <c r="C995" s="49">
        <v>44</v>
      </c>
      <c r="D995" s="49">
        <v>0</v>
      </c>
      <c r="E995" s="49">
        <v>520223</v>
      </c>
      <c r="F995" s="49" t="s">
        <v>2360</v>
      </c>
      <c r="G995" s="49" t="s">
        <v>23</v>
      </c>
      <c r="H995" s="49">
        <v>44</v>
      </c>
      <c r="I995" s="49">
        <v>0</v>
      </c>
      <c r="J995" s="49">
        <v>44</v>
      </c>
    </row>
    <row r="996" spans="1:10" x14ac:dyDescent="0.35">
      <c r="A996" s="49" t="s">
        <v>23</v>
      </c>
      <c r="B996" s="49" t="s">
        <v>2317</v>
      </c>
      <c r="C996" s="49" t="s">
        <v>2366</v>
      </c>
      <c r="D996" s="49" t="s">
        <v>2367</v>
      </c>
      <c r="E996" s="49">
        <v>520015</v>
      </c>
      <c r="F996" s="49" t="s">
        <v>2368</v>
      </c>
      <c r="G996" s="49" t="s">
        <v>23</v>
      </c>
      <c r="H996" s="49" t="s">
        <v>2369</v>
      </c>
      <c r="I996" s="49" t="s">
        <v>2370</v>
      </c>
      <c r="J996" s="49">
        <v>89.114000000000004</v>
      </c>
    </row>
    <row r="997" spans="1:10" x14ac:dyDescent="0.35">
      <c r="A997" s="49" t="s">
        <v>23</v>
      </c>
      <c r="B997" s="49" t="s">
        <v>2317</v>
      </c>
      <c r="C997" s="49" t="s">
        <v>2373</v>
      </c>
      <c r="D997" s="49">
        <v>0</v>
      </c>
      <c r="E997" s="49">
        <v>520007</v>
      </c>
      <c r="F997" s="49" t="s">
        <v>2374</v>
      </c>
      <c r="G997" s="49" t="s">
        <v>23</v>
      </c>
      <c r="H997" s="49" t="s">
        <v>2373</v>
      </c>
      <c r="I997" s="49">
        <v>0</v>
      </c>
      <c r="J997" s="49">
        <v>99.8</v>
      </c>
    </row>
    <row r="998" spans="1:10" x14ac:dyDescent="0.35">
      <c r="A998" s="49" t="s">
        <v>23</v>
      </c>
      <c r="B998" s="49" t="s">
        <v>2317</v>
      </c>
      <c r="C998" s="49" t="s">
        <v>2320</v>
      </c>
      <c r="D998" s="49" t="s">
        <v>2321</v>
      </c>
      <c r="E998" s="49">
        <v>521730</v>
      </c>
      <c r="F998" s="49" t="s">
        <v>2319</v>
      </c>
      <c r="G998" s="49" t="s">
        <v>24</v>
      </c>
      <c r="H998" s="49" t="s">
        <v>2380</v>
      </c>
      <c r="I998" s="49" t="s">
        <v>2381</v>
      </c>
      <c r="J998" s="49">
        <v>28.673999999999999</v>
      </c>
    </row>
    <row r="999" spans="1:10" x14ac:dyDescent="0.35">
      <c r="A999" s="49" t="s">
        <v>23</v>
      </c>
      <c r="B999" s="49" t="s">
        <v>2324</v>
      </c>
      <c r="C999" s="49" t="s">
        <v>2352</v>
      </c>
      <c r="D999" s="49" t="s">
        <v>2353</v>
      </c>
      <c r="E999" s="49">
        <v>520408</v>
      </c>
      <c r="F999" s="49" t="s">
        <v>2354</v>
      </c>
      <c r="G999" s="49" t="s">
        <v>24</v>
      </c>
      <c r="H999" s="49">
        <v>99</v>
      </c>
      <c r="I999" s="49">
        <v>115</v>
      </c>
      <c r="J999" s="49">
        <v>122</v>
      </c>
    </row>
    <row r="1000" spans="1:10" x14ac:dyDescent="0.35">
      <c r="A1000" s="49" t="s">
        <v>23</v>
      </c>
      <c r="B1000" s="49" t="s">
        <v>2317</v>
      </c>
      <c r="C1000" s="49" t="s">
        <v>2366</v>
      </c>
      <c r="D1000" s="49" t="s">
        <v>2367</v>
      </c>
      <c r="E1000" s="49">
        <v>520015</v>
      </c>
      <c r="F1000" s="49" t="s">
        <v>2368</v>
      </c>
      <c r="G1000" s="49" t="s">
        <v>24</v>
      </c>
      <c r="H1000" s="49">
        <v>0</v>
      </c>
      <c r="I1000" s="49" t="s">
        <v>584</v>
      </c>
      <c r="J1000" s="49">
        <v>1.7120000000000002</v>
      </c>
    </row>
    <row r="1001" spans="1:10" x14ac:dyDescent="0.35">
      <c r="A1001" s="49" t="s">
        <v>23</v>
      </c>
      <c r="B1001" s="49" t="s">
        <v>2317</v>
      </c>
      <c r="C1001" s="49" t="s">
        <v>2366</v>
      </c>
      <c r="D1001" s="49" t="s">
        <v>2367</v>
      </c>
      <c r="E1001" s="49">
        <v>520015</v>
      </c>
      <c r="F1001" s="49" t="s">
        <v>2368</v>
      </c>
      <c r="G1001" s="49" t="s">
        <v>25</v>
      </c>
      <c r="H1001" s="49" t="s">
        <v>2390</v>
      </c>
      <c r="I1001" s="49">
        <v>0</v>
      </c>
      <c r="J1001" s="49">
        <v>76.23</v>
      </c>
    </row>
    <row r="1002" spans="1:10" x14ac:dyDescent="0.35">
      <c r="A1002" s="49" t="s">
        <v>23</v>
      </c>
      <c r="B1002" s="49" t="s">
        <v>2324</v>
      </c>
      <c r="C1002" s="49" t="s">
        <v>2352</v>
      </c>
      <c r="D1002" s="49" t="s">
        <v>2353</v>
      </c>
      <c r="E1002" s="49">
        <v>520408</v>
      </c>
      <c r="F1002" s="49" t="s">
        <v>2354</v>
      </c>
      <c r="G1002" s="49" t="s">
        <v>26</v>
      </c>
      <c r="H1002" s="49" t="s">
        <v>2391</v>
      </c>
      <c r="I1002" s="49">
        <v>255</v>
      </c>
      <c r="J1002" s="49">
        <v>145.74</v>
      </c>
    </row>
    <row r="1003" spans="1:10" x14ac:dyDescent="0.35">
      <c r="A1003" s="49" t="s">
        <v>24</v>
      </c>
      <c r="B1003" s="49" t="s">
        <v>1831</v>
      </c>
      <c r="C1003" s="49" t="s">
        <v>1832</v>
      </c>
      <c r="D1003" s="49" t="s">
        <v>1833</v>
      </c>
      <c r="E1003" s="49">
        <v>520662</v>
      </c>
      <c r="F1003" s="49" t="s">
        <v>1834</v>
      </c>
      <c r="G1003" s="49" t="s">
        <v>20</v>
      </c>
      <c r="H1003" s="49" t="s">
        <v>1835</v>
      </c>
      <c r="I1003" s="49" t="s">
        <v>1836</v>
      </c>
      <c r="J1003" s="49">
        <v>111.69</v>
      </c>
    </row>
    <row r="1004" spans="1:10" x14ac:dyDescent="0.35">
      <c r="A1004" s="49" t="s">
        <v>24</v>
      </c>
      <c r="B1004" s="49" t="s">
        <v>2365</v>
      </c>
      <c r="C1004" s="49">
        <v>77</v>
      </c>
      <c r="D1004" s="49">
        <v>0</v>
      </c>
      <c r="E1004" s="49">
        <v>521824</v>
      </c>
      <c r="F1004" s="49" t="s">
        <v>1910</v>
      </c>
      <c r="G1004" s="49" t="s">
        <v>24</v>
      </c>
      <c r="H1004" s="49">
        <v>77</v>
      </c>
      <c r="I1004" s="49">
        <v>0</v>
      </c>
      <c r="J1004" s="49">
        <v>77</v>
      </c>
    </row>
    <row r="1005" spans="1:10" x14ac:dyDescent="0.35">
      <c r="A1005" s="49" t="s">
        <v>24</v>
      </c>
      <c r="B1005" s="49" t="s">
        <v>2365</v>
      </c>
      <c r="C1005" s="49" t="s">
        <v>2371</v>
      </c>
      <c r="D1005" s="49">
        <v>0</v>
      </c>
      <c r="E1005" s="49">
        <v>521787</v>
      </c>
      <c r="F1005" s="49" t="s">
        <v>2358</v>
      </c>
      <c r="G1005" s="49" t="s">
        <v>24</v>
      </c>
      <c r="H1005" s="49" t="s">
        <v>2371</v>
      </c>
      <c r="I1005" s="49">
        <v>0</v>
      </c>
      <c r="J1005" s="49">
        <v>406.85</v>
      </c>
    </row>
    <row r="1006" spans="1:10" x14ac:dyDescent="0.35">
      <c r="A1006" s="49" t="s">
        <v>24</v>
      </c>
      <c r="B1006" s="49" t="s">
        <v>1831</v>
      </c>
      <c r="C1006" s="49">
        <v>203</v>
      </c>
      <c r="D1006" s="49">
        <v>0</v>
      </c>
      <c r="E1006" s="49">
        <v>521786</v>
      </c>
      <c r="F1006" s="49" t="s">
        <v>2372</v>
      </c>
      <c r="G1006" s="49" t="s">
        <v>24</v>
      </c>
      <c r="H1006" s="49">
        <v>203</v>
      </c>
      <c r="I1006" s="49">
        <v>0</v>
      </c>
      <c r="J1006" s="49">
        <v>203</v>
      </c>
    </row>
    <row r="1007" spans="1:10" x14ac:dyDescent="0.35">
      <c r="A1007" s="49" t="s">
        <v>24</v>
      </c>
      <c r="B1007" s="49" t="s">
        <v>2375</v>
      </c>
      <c r="C1007" s="49" t="s">
        <v>2376</v>
      </c>
      <c r="D1007" s="49" t="s">
        <v>2377</v>
      </c>
      <c r="E1007" s="49">
        <v>521752</v>
      </c>
      <c r="F1007" s="49" t="s">
        <v>2378</v>
      </c>
      <c r="G1007" s="49" t="s">
        <v>24</v>
      </c>
      <c r="H1007" s="49" t="s">
        <v>2376</v>
      </c>
      <c r="I1007" s="49" t="s">
        <v>2377</v>
      </c>
      <c r="J1007" s="49">
        <v>35.222000000000001</v>
      </c>
    </row>
    <row r="1008" spans="1:10" x14ac:dyDescent="0.35">
      <c r="A1008" s="49" t="s">
        <v>24</v>
      </c>
      <c r="B1008" s="49" t="s">
        <v>2375</v>
      </c>
      <c r="C1008" s="49" t="s">
        <v>2379</v>
      </c>
      <c r="D1008" s="49">
        <v>0</v>
      </c>
      <c r="E1008" s="49">
        <v>521751</v>
      </c>
      <c r="F1008" s="49" t="s">
        <v>2378</v>
      </c>
      <c r="G1008" s="49" t="s">
        <v>24</v>
      </c>
      <c r="H1008" s="49" t="s">
        <v>2379</v>
      </c>
      <c r="I1008" s="49">
        <v>0</v>
      </c>
      <c r="J1008" s="49">
        <v>85.73</v>
      </c>
    </row>
    <row r="1009" spans="1:10" x14ac:dyDescent="0.35">
      <c r="A1009" s="49" t="s">
        <v>24</v>
      </c>
      <c r="B1009" s="49" t="s">
        <v>2365</v>
      </c>
      <c r="C1009" s="49">
        <v>29</v>
      </c>
      <c r="D1009" s="49">
        <v>0</v>
      </c>
      <c r="E1009" s="49">
        <v>521474</v>
      </c>
      <c r="F1009" s="49" t="s">
        <v>2382</v>
      </c>
      <c r="G1009" s="49" t="s">
        <v>24</v>
      </c>
      <c r="H1009" s="49">
        <v>29</v>
      </c>
      <c r="I1009" s="49">
        <v>0</v>
      </c>
      <c r="J1009" s="49">
        <v>29</v>
      </c>
    </row>
    <row r="1010" spans="1:10" x14ac:dyDescent="0.35">
      <c r="A1010" s="49" t="s">
        <v>24</v>
      </c>
      <c r="B1010" s="49" t="s">
        <v>1831</v>
      </c>
      <c r="C1010" s="49" t="s">
        <v>2383</v>
      </c>
      <c r="D1010" s="49" t="s">
        <v>2384</v>
      </c>
      <c r="E1010" s="49">
        <v>521305</v>
      </c>
      <c r="F1010" s="49" t="s">
        <v>2372</v>
      </c>
      <c r="G1010" s="49" t="s">
        <v>24</v>
      </c>
      <c r="H1010" s="49" t="s">
        <v>2383</v>
      </c>
      <c r="I1010" s="49" t="s">
        <v>2384</v>
      </c>
      <c r="J1010" s="49">
        <v>92.897999999999996</v>
      </c>
    </row>
    <row r="1011" spans="1:10" x14ac:dyDescent="0.35">
      <c r="A1011" s="49" t="s">
        <v>24</v>
      </c>
      <c r="B1011" s="49" t="s">
        <v>2375</v>
      </c>
      <c r="C1011" s="49" t="s">
        <v>2385</v>
      </c>
      <c r="D1011" s="49" t="s">
        <v>2386</v>
      </c>
      <c r="E1011" s="49">
        <v>521109</v>
      </c>
      <c r="F1011" s="49" t="s">
        <v>1915</v>
      </c>
      <c r="G1011" s="49" t="s">
        <v>24</v>
      </c>
      <c r="H1011" s="49" t="s">
        <v>2385</v>
      </c>
      <c r="I1011" s="49" t="s">
        <v>2386</v>
      </c>
      <c r="J1011" s="49">
        <v>50.728000000000002</v>
      </c>
    </row>
    <row r="1012" spans="1:10" x14ac:dyDescent="0.35">
      <c r="A1012" s="49" t="s">
        <v>24</v>
      </c>
      <c r="B1012" s="49" t="s">
        <v>2375</v>
      </c>
      <c r="C1012" s="49" t="s">
        <v>2387</v>
      </c>
      <c r="D1012" s="49" t="s">
        <v>2388</v>
      </c>
      <c r="E1012" s="49">
        <v>520830</v>
      </c>
      <c r="F1012" s="49" t="s">
        <v>2389</v>
      </c>
      <c r="G1012" s="49" t="s">
        <v>24</v>
      </c>
      <c r="H1012" s="49" t="s">
        <v>2387</v>
      </c>
      <c r="I1012" s="49" t="s">
        <v>2388</v>
      </c>
      <c r="J1012" s="49">
        <v>788.21399999999994</v>
      </c>
    </row>
    <row r="1013" spans="1:10" x14ac:dyDescent="0.35">
      <c r="A1013" s="49" t="s">
        <v>24</v>
      </c>
      <c r="B1013" s="49" t="s">
        <v>2365</v>
      </c>
      <c r="C1013" s="49">
        <v>115</v>
      </c>
      <c r="D1013" s="49">
        <v>0</v>
      </c>
      <c r="E1013" s="49">
        <v>520651</v>
      </c>
      <c r="F1013" s="49" t="s">
        <v>1910</v>
      </c>
      <c r="G1013" s="49" t="s">
        <v>24</v>
      </c>
      <c r="H1013" s="49">
        <v>115</v>
      </c>
      <c r="I1013" s="49">
        <v>0</v>
      </c>
      <c r="J1013" s="49">
        <v>115</v>
      </c>
    </row>
    <row r="1014" spans="1:10" x14ac:dyDescent="0.35">
      <c r="A1014" s="49" t="s">
        <v>24</v>
      </c>
      <c r="B1014" s="49" t="s">
        <v>1831</v>
      </c>
      <c r="C1014" s="49" t="s">
        <v>2392</v>
      </c>
      <c r="D1014" s="49" t="s">
        <v>2393</v>
      </c>
      <c r="E1014" s="49">
        <v>521399</v>
      </c>
      <c r="F1014" s="49" t="s">
        <v>2394</v>
      </c>
      <c r="G1014" s="49" t="s">
        <v>16</v>
      </c>
      <c r="H1014" s="49" t="s">
        <v>2395</v>
      </c>
      <c r="I1014" s="49" t="s">
        <v>2396</v>
      </c>
      <c r="J1014" s="49">
        <v>31.652000000000001</v>
      </c>
    </row>
    <row r="1015" spans="1:10" x14ac:dyDescent="0.35">
      <c r="A1015" s="49" t="s">
        <v>24</v>
      </c>
      <c r="B1015" s="49" t="s">
        <v>1831</v>
      </c>
      <c r="C1015" s="49" t="s">
        <v>2397</v>
      </c>
      <c r="D1015" s="49" t="s">
        <v>2398</v>
      </c>
      <c r="E1015" s="49">
        <v>520375</v>
      </c>
      <c r="F1015" s="49" t="s">
        <v>2399</v>
      </c>
      <c r="G1015" s="49" t="s">
        <v>20</v>
      </c>
      <c r="H1015" s="49">
        <v>0</v>
      </c>
      <c r="I1015" s="49" t="s">
        <v>2400</v>
      </c>
      <c r="J1015" s="49">
        <v>5.3579999999999997</v>
      </c>
    </row>
    <row r="1016" spans="1:10" x14ac:dyDescent="0.35">
      <c r="A1016" s="49" t="s">
        <v>24</v>
      </c>
      <c r="B1016" s="49" t="s">
        <v>2375</v>
      </c>
      <c r="C1016" s="49" t="s">
        <v>2401</v>
      </c>
      <c r="D1016" s="49">
        <v>0</v>
      </c>
      <c r="E1016" s="49">
        <v>520423</v>
      </c>
      <c r="F1016" s="49" t="s">
        <v>2402</v>
      </c>
      <c r="G1016" s="49" t="s">
        <v>24</v>
      </c>
      <c r="H1016" s="49" t="s">
        <v>2401</v>
      </c>
      <c r="I1016" s="49">
        <v>0</v>
      </c>
      <c r="J1016" s="49">
        <v>142.1</v>
      </c>
    </row>
    <row r="1017" spans="1:10" x14ac:dyDescent="0.35">
      <c r="A1017" s="49" t="s">
        <v>24</v>
      </c>
      <c r="B1017" s="49" t="s">
        <v>1831</v>
      </c>
      <c r="C1017" s="49" t="s">
        <v>2392</v>
      </c>
      <c r="D1017" s="49" t="s">
        <v>2393</v>
      </c>
      <c r="E1017" s="49">
        <v>521399</v>
      </c>
      <c r="F1017" s="49" t="s">
        <v>2394</v>
      </c>
      <c r="G1017" s="49" t="s">
        <v>20</v>
      </c>
      <c r="H1017" s="49" t="s">
        <v>2403</v>
      </c>
      <c r="I1017" s="49" t="s">
        <v>2404</v>
      </c>
      <c r="J1017" s="49">
        <v>23.439999999999998</v>
      </c>
    </row>
    <row r="1018" spans="1:10" x14ac:dyDescent="0.35">
      <c r="A1018" s="49" t="s">
        <v>24</v>
      </c>
      <c r="B1018" s="49" t="s">
        <v>2365</v>
      </c>
      <c r="C1018" s="49" t="s">
        <v>2405</v>
      </c>
      <c r="D1018" s="49" t="s">
        <v>2406</v>
      </c>
      <c r="E1018" s="49">
        <v>521861</v>
      </c>
      <c r="F1018" s="49" t="s">
        <v>2300</v>
      </c>
      <c r="G1018" s="49" t="s">
        <v>22</v>
      </c>
      <c r="H1018" s="49" t="s">
        <v>2407</v>
      </c>
      <c r="I1018" s="49" t="s">
        <v>2408</v>
      </c>
      <c r="J1018" s="49">
        <v>3.9039999999999999</v>
      </c>
    </row>
    <row r="1019" spans="1:10" x14ac:dyDescent="0.35">
      <c r="A1019" s="49" t="s">
        <v>24</v>
      </c>
      <c r="B1019" s="49" t="s">
        <v>2365</v>
      </c>
      <c r="C1019" s="49" t="s">
        <v>2409</v>
      </c>
      <c r="D1019" s="49" t="s">
        <v>2410</v>
      </c>
      <c r="E1019" s="49">
        <v>520395</v>
      </c>
      <c r="F1019" s="49" t="s">
        <v>2411</v>
      </c>
      <c r="G1019" s="49" t="s">
        <v>24</v>
      </c>
      <c r="H1019" s="49" t="s">
        <v>2409</v>
      </c>
      <c r="I1019" s="49" t="s">
        <v>2410</v>
      </c>
      <c r="J1019" s="49">
        <v>679.44600000000003</v>
      </c>
    </row>
    <row r="1020" spans="1:10" x14ac:dyDescent="0.35">
      <c r="A1020" s="49" t="s">
        <v>24</v>
      </c>
      <c r="B1020" s="49" t="s">
        <v>1831</v>
      </c>
      <c r="C1020" s="49" t="s">
        <v>2412</v>
      </c>
      <c r="D1020" s="49" t="s">
        <v>2413</v>
      </c>
      <c r="E1020" s="49">
        <v>520005</v>
      </c>
      <c r="F1020" s="49" t="s">
        <v>2414</v>
      </c>
      <c r="G1020" s="49" t="s">
        <v>22</v>
      </c>
      <c r="H1020" s="49">
        <v>114</v>
      </c>
      <c r="I1020" s="49">
        <v>0</v>
      </c>
      <c r="J1020" s="49">
        <v>114</v>
      </c>
    </row>
    <row r="1021" spans="1:10" x14ac:dyDescent="0.35">
      <c r="A1021" s="49" t="s">
        <v>24</v>
      </c>
      <c r="B1021" s="49" t="s">
        <v>2375</v>
      </c>
      <c r="C1021" s="49" t="s">
        <v>2415</v>
      </c>
      <c r="D1021" s="49" t="s">
        <v>2416</v>
      </c>
      <c r="E1021" s="49">
        <v>520373</v>
      </c>
      <c r="F1021" s="49" t="s">
        <v>2417</v>
      </c>
      <c r="G1021" s="49" t="s">
        <v>24</v>
      </c>
      <c r="H1021" s="49" t="s">
        <v>2415</v>
      </c>
      <c r="I1021" s="49" t="s">
        <v>2416</v>
      </c>
      <c r="J1021" s="49">
        <v>55.8</v>
      </c>
    </row>
    <row r="1022" spans="1:10" x14ac:dyDescent="0.35">
      <c r="A1022" s="49" t="s">
        <v>24</v>
      </c>
      <c r="B1022" s="49" t="s">
        <v>2375</v>
      </c>
      <c r="C1022" s="49" t="s">
        <v>2418</v>
      </c>
      <c r="D1022" s="49" t="s">
        <v>2419</v>
      </c>
      <c r="E1022" s="49">
        <v>520012</v>
      </c>
      <c r="F1022" s="49" t="s">
        <v>2420</v>
      </c>
      <c r="G1022" s="49" t="s">
        <v>23</v>
      </c>
      <c r="H1022" s="49" t="s">
        <v>2421</v>
      </c>
      <c r="I1022" s="49" t="s">
        <v>2422</v>
      </c>
      <c r="J1022" s="49">
        <v>89.152000000000001</v>
      </c>
    </row>
    <row r="1023" spans="1:10" x14ac:dyDescent="0.35">
      <c r="A1023" s="49" t="s">
        <v>24</v>
      </c>
      <c r="B1023" s="49" t="s">
        <v>2365</v>
      </c>
      <c r="C1023" s="49">
        <v>147</v>
      </c>
      <c r="D1023" s="49">
        <v>0</v>
      </c>
      <c r="E1023" s="49">
        <v>520358</v>
      </c>
      <c r="F1023" s="49" t="s">
        <v>2423</v>
      </c>
      <c r="G1023" s="49" t="s">
        <v>24</v>
      </c>
      <c r="H1023" s="49">
        <v>147</v>
      </c>
      <c r="I1023" s="49">
        <v>0</v>
      </c>
      <c r="J1023" s="49">
        <v>147</v>
      </c>
    </row>
    <row r="1024" spans="1:10" x14ac:dyDescent="0.35">
      <c r="A1024" s="49" t="s">
        <v>24</v>
      </c>
      <c r="B1024" s="49" t="s">
        <v>2365</v>
      </c>
      <c r="C1024" s="49" t="s">
        <v>2424</v>
      </c>
      <c r="D1024" s="49">
        <v>0</v>
      </c>
      <c r="E1024" s="49">
        <v>520319</v>
      </c>
      <c r="F1024" s="49" t="s">
        <v>2272</v>
      </c>
      <c r="G1024" s="49" t="s">
        <v>24</v>
      </c>
      <c r="H1024" s="49" t="s">
        <v>2424</v>
      </c>
      <c r="I1024" s="49">
        <v>0</v>
      </c>
      <c r="J1024" s="49">
        <v>52.58</v>
      </c>
    </row>
    <row r="1025" spans="1:10" x14ac:dyDescent="0.35">
      <c r="A1025" s="49" t="s">
        <v>24</v>
      </c>
      <c r="B1025" s="49" t="s">
        <v>2365</v>
      </c>
      <c r="C1025" s="49">
        <v>250</v>
      </c>
      <c r="D1025" s="49">
        <v>0</v>
      </c>
      <c r="E1025" s="49">
        <v>520308</v>
      </c>
      <c r="F1025" s="49" t="s">
        <v>2425</v>
      </c>
      <c r="G1025" s="49" t="s">
        <v>24</v>
      </c>
      <c r="H1025" s="49">
        <v>250</v>
      </c>
      <c r="I1025" s="49">
        <v>0</v>
      </c>
      <c r="J1025" s="49">
        <v>250</v>
      </c>
    </row>
    <row r="1026" spans="1:10" x14ac:dyDescent="0.35">
      <c r="A1026" s="49" t="s">
        <v>24</v>
      </c>
      <c r="B1026" s="49" t="s">
        <v>2365</v>
      </c>
      <c r="C1026" s="49" t="s">
        <v>2426</v>
      </c>
      <c r="D1026" s="49">
        <v>0</v>
      </c>
      <c r="E1026" s="49">
        <v>522947</v>
      </c>
      <c r="F1026" s="49" t="s">
        <v>2411</v>
      </c>
      <c r="G1026" s="49" t="s">
        <v>24</v>
      </c>
      <c r="H1026" s="49" t="s">
        <v>2426</v>
      </c>
      <c r="I1026" s="49">
        <v>0</v>
      </c>
      <c r="J1026" s="49">
        <v>172.55</v>
      </c>
    </row>
    <row r="1027" spans="1:10" x14ac:dyDescent="0.35">
      <c r="A1027" s="49" t="s">
        <v>24</v>
      </c>
      <c r="B1027" s="49" t="s">
        <v>2375</v>
      </c>
      <c r="C1027" s="49" t="s">
        <v>2427</v>
      </c>
      <c r="D1027" s="49">
        <v>0</v>
      </c>
      <c r="E1027" s="49">
        <v>520278</v>
      </c>
      <c r="F1027" s="49" t="s">
        <v>2296</v>
      </c>
      <c r="G1027" s="49" t="s">
        <v>24</v>
      </c>
      <c r="H1027" s="49" t="s">
        <v>2427</v>
      </c>
      <c r="I1027" s="49">
        <v>0</v>
      </c>
      <c r="J1027" s="49">
        <v>92.61</v>
      </c>
    </row>
    <row r="1028" spans="1:10" x14ac:dyDescent="0.35">
      <c r="A1028" s="49" t="s">
        <v>24</v>
      </c>
      <c r="B1028" s="49" t="s">
        <v>2365</v>
      </c>
      <c r="C1028" s="49" t="s">
        <v>2428</v>
      </c>
      <c r="D1028" s="49" t="s">
        <v>2429</v>
      </c>
      <c r="E1028" s="49">
        <v>520277</v>
      </c>
      <c r="F1028" s="49" t="s">
        <v>2430</v>
      </c>
      <c r="G1028" s="49" t="s">
        <v>24</v>
      </c>
      <c r="H1028" s="49" t="s">
        <v>2428</v>
      </c>
      <c r="I1028" s="49" t="s">
        <v>2429</v>
      </c>
      <c r="J1028" s="49">
        <v>61.451999999999998</v>
      </c>
    </row>
    <row r="1029" spans="1:10" x14ac:dyDescent="0.35">
      <c r="A1029" s="49" t="s">
        <v>24</v>
      </c>
      <c r="B1029" s="49" t="s">
        <v>2375</v>
      </c>
      <c r="C1029" s="49" t="s">
        <v>2431</v>
      </c>
      <c r="D1029" s="49">
        <v>0</v>
      </c>
      <c r="E1029" s="49">
        <v>520086</v>
      </c>
      <c r="F1029" s="49" t="s">
        <v>2378</v>
      </c>
      <c r="G1029" s="49" t="s">
        <v>24</v>
      </c>
      <c r="H1029" s="49" t="s">
        <v>2431</v>
      </c>
      <c r="I1029" s="49">
        <v>0</v>
      </c>
      <c r="J1029" s="49">
        <v>57.34</v>
      </c>
    </row>
    <row r="1030" spans="1:10" x14ac:dyDescent="0.35">
      <c r="A1030" s="49" t="s">
        <v>24</v>
      </c>
      <c r="B1030" s="49" t="s">
        <v>2365</v>
      </c>
      <c r="C1030" s="49">
        <v>15</v>
      </c>
      <c r="D1030" s="49">
        <v>0</v>
      </c>
      <c r="E1030" s="49">
        <v>521823</v>
      </c>
      <c r="F1030" s="49" t="s">
        <v>1910</v>
      </c>
      <c r="G1030" s="49" t="s">
        <v>24</v>
      </c>
      <c r="H1030" s="49">
        <v>15</v>
      </c>
      <c r="I1030" s="49">
        <v>0</v>
      </c>
      <c r="J1030" s="49">
        <v>15</v>
      </c>
    </row>
    <row r="1031" spans="1:10" x14ac:dyDescent="0.35">
      <c r="A1031" s="49" t="s">
        <v>24</v>
      </c>
      <c r="B1031" s="49" t="s">
        <v>2375</v>
      </c>
      <c r="C1031" s="49" t="s">
        <v>2432</v>
      </c>
      <c r="D1031" s="49">
        <v>0</v>
      </c>
      <c r="E1031" s="49">
        <v>520080</v>
      </c>
      <c r="F1031" s="49" t="s">
        <v>2296</v>
      </c>
      <c r="G1031" s="49" t="s">
        <v>24</v>
      </c>
      <c r="H1031" s="49" t="s">
        <v>2432</v>
      </c>
      <c r="I1031" s="49">
        <v>0</v>
      </c>
      <c r="J1031" s="49">
        <v>118.86</v>
      </c>
    </row>
    <row r="1032" spans="1:10" x14ac:dyDescent="0.35">
      <c r="A1032" s="49" t="s">
        <v>24</v>
      </c>
      <c r="B1032" s="49" t="s">
        <v>1831</v>
      </c>
      <c r="C1032" s="49" t="s">
        <v>270</v>
      </c>
      <c r="D1032" s="49" t="s">
        <v>2433</v>
      </c>
      <c r="E1032" s="49">
        <v>521804</v>
      </c>
      <c r="F1032" s="49" t="s">
        <v>2434</v>
      </c>
      <c r="G1032" s="49" t="s">
        <v>24</v>
      </c>
      <c r="H1032" s="49" t="s">
        <v>270</v>
      </c>
      <c r="I1032" s="49" t="s">
        <v>2433</v>
      </c>
      <c r="J1032" s="49">
        <v>48.478000000000002</v>
      </c>
    </row>
    <row r="1033" spans="1:10" x14ac:dyDescent="0.35">
      <c r="A1033" s="49" t="s">
        <v>24</v>
      </c>
      <c r="B1033" s="49" t="s">
        <v>2365</v>
      </c>
      <c r="C1033" s="49" t="s">
        <v>2405</v>
      </c>
      <c r="D1033" s="49" t="s">
        <v>2406</v>
      </c>
      <c r="E1033" s="49">
        <v>521861</v>
      </c>
      <c r="F1033" s="49" t="s">
        <v>2300</v>
      </c>
      <c r="G1033" s="49" t="s">
        <v>24</v>
      </c>
      <c r="H1033" s="49" t="s">
        <v>2435</v>
      </c>
      <c r="I1033" s="49" t="s">
        <v>2436</v>
      </c>
      <c r="J1033" s="49">
        <v>502.154</v>
      </c>
    </row>
    <row r="1034" spans="1:10" x14ac:dyDescent="0.35">
      <c r="A1034" s="49" t="s">
        <v>24</v>
      </c>
      <c r="B1034" s="49" t="s">
        <v>2375</v>
      </c>
      <c r="C1034" s="49" t="s">
        <v>1414</v>
      </c>
      <c r="D1034" s="49">
        <v>0</v>
      </c>
      <c r="E1034" s="49">
        <v>521753</v>
      </c>
      <c r="F1034" s="49" t="s">
        <v>2437</v>
      </c>
      <c r="G1034" s="49" t="s">
        <v>24</v>
      </c>
      <c r="H1034" s="49" t="s">
        <v>1414</v>
      </c>
      <c r="I1034" s="49">
        <v>0</v>
      </c>
      <c r="J1034" s="49">
        <v>54.17</v>
      </c>
    </row>
    <row r="1035" spans="1:10" x14ac:dyDescent="0.35">
      <c r="A1035" s="49" t="s">
        <v>24</v>
      </c>
      <c r="B1035" s="49" t="s">
        <v>1831</v>
      </c>
      <c r="C1035" s="49" t="s">
        <v>2438</v>
      </c>
      <c r="D1035" s="49">
        <v>0</v>
      </c>
      <c r="E1035" s="49">
        <v>521514</v>
      </c>
      <c r="F1035" s="49" t="s">
        <v>2439</v>
      </c>
      <c r="G1035" s="49" t="s">
        <v>24</v>
      </c>
      <c r="H1035" s="49" t="s">
        <v>2438</v>
      </c>
      <c r="I1035" s="49">
        <v>0</v>
      </c>
      <c r="J1035" s="49">
        <v>17.239999999999998</v>
      </c>
    </row>
    <row r="1036" spans="1:10" x14ac:dyDescent="0.35">
      <c r="A1036" s="49" t="s">
        <v>24</v>
      </c>
      <c r="B1036" s="49" t="s">
        <v>2375</v>
      </c>
      <c r="C1036" s="49" t="s">
        <v>2440</v>
      </c>
      <c r="D1036" s="49" t="s">
        <v>2441</v>
      </c>
      <c r="E1036" s="49">
        <v>521513</v>
      </c>
      <c r="F1036" s="49" t="s">
        <v>2332</v>
      </c>
      <c r="G1036" s="49" t="s">
        <v>24</v>
      </c>
      <c r="H1036" s="49" t="s">
        <v>2440</v>
      </c>
      <c r="I1036" s="49" t="s">
        <v>2441</v>
      </c>
      <c r="J1036" s="49">
        <v>22.322000000000003</v>
      </c>
    </row>
    <row r="1037" spans="1:10" x14ac:dyDescent="0.35">
      <c r="A1037" s="49" t="s">
        <v>24</v>
      </c>
      <c r="B1037" s="49" t="s">
        <v>2375</v>
      </c>
      <c r="C1037" s="49" t="s">
        <v>2442</v>
      </c>
      <c r="D1037" s="49">
        <v>23</v>
      </c>
      <c r="E1037" s="49">
        <v>521314</v>
      </c>
      <c r="F1037" s="49" t="s">
        <v>2332</v>
      </c>
      <c r="G1037" s="49" t="s">
        <v>24</v>
      </c>
      <c r="H1037" s="49" t="s">
        <v>2442</v>
      </c>
      <c r="I1037" s="49">
        <v>23</v>
      </c>
      <c r="J1037" s="49">
        <v>11.1</v>
      </c>
    </row>
    <row r="1038" spans="1:10" x14ac:dyDescent="0.35">
      <c r="A1038" s="49" t="s">
        <v>24</v>
      </c>
      <c r="B1038" s="49" t="s">
        <v>1831</v>
      </c>
      <c r="C1038" s="49" t="s">
        <v>2397</v>
      </c>
      <c r="D1038" s="49" t="s">
        <v>2398</v>
      </c>
      <c r="E1038" s="49">
        <v>520375</v>
      </c>
      <c r="F1038" s="49" t="s">
        <v>2399</v>
      </c>
      <c r="G1038" s="49" t="s">
        <v>24</v>
      </c>
      <c r="H1038" s="49" t="s">
        <v>2397</v>
      </c>
      <c r="I1038" s="49" t="s">
        <v>2443</v>
      </c>
      <c r="J1038" s="49">
        <v>157.94399999999999</v>
      </c>
    </row>
    <row r="1039" spans="1:10" x14ac:dyDescent="0.35">
      <c r="A1039" s="49" t="s">
        <v>24</v>
      </c>
      <c r="B1039" s="49" t="s">
        <v>2375</v>
      </c>
      <c r="C1039" s="49" t="s">
        <v>2444</v>
      </c>
      <c r="D1039" s="49">
        <v>0</v>
      </c>
      <c r="E1039" s="49">
        <v>520658</v>
      </c>
      <c r="F1039" s="49" t="s">
        <v>2445</v>
      </c>
      <c r="G1039" s="49" t="s">
        <v>24</v>
      </c>
      <c r="H1039" s="49" t="s">
        <v>2444</v>
      </c>
      <c r="I1039" s="49">
        <v>0</v>
      </c>
      <c r="J1039" s="49">
        <v>21.89</v>
      </c>
    </row>
    <row r="1040" spans="1:10" x14ac:dyDescent="0.35">
      <c r="A1040" s="49" t="s">
        <v>24</v>
      </c>
      <c r="B1040" s="49" t="s">
        <v>2365</v>
      </c>
      <c r="C1040" s="49">
        <v>23</v>
      </c>
      <c r="D1040" s="49">
        <v>0</v>
      </c>
      <c r="E1040" s="49">
        <v>520638</v>
      </c>
      <c r="F1040" s="49" t="s">
        <v>1910</v>
      </c>
      <c r="G1040" s="49" t="s">
        <v>24</v>
      </c>
      <c r="H1040" s="49">
        <v>23</v>
      </c>
      <c r="I1040" s="49">
        <v>0</v>
      </c>
      <c r="J1040" s="49">
        <v>23</v>
      </c>
    </row>
    <row r="1041" spans="1:10" x14ac:dyDescent="0.35">
      <c r="A1041" s="49" t="s">
        <v>24</v>
      </c>
      <c r="B1041" s="49" t="s">
        <v>1831</v>
      </c>
      <c r="C1041" s="49" t="s">
        <v>2446</v>
      </c>
      <c r="D1041" s="49" t="s">
        <v>2447</v>
      </c>
      <c r="E1041" s="49">
        <v>520604</v>
      </c>
      <c r="F1041" s="49" t="s">
        <v>2448</v>
      </c>
      <c r="G1041" s="49" t="s">
        <v>24</v>
      </c>
      <c r="H1041" s="49" t="s">
        <v>2446</v>
      </c>
      <c r="I1041" s="49" t="s">
        <v>2447</v>
      </c>
      <c r="J1041" s="49">
        <v>19.995999999999999</v>
      </c>
    </row>
    <row r="1042" spans="1:10" x14ac:dyDescent="0.35">
      <c r="A1042" s="49" t="s">
        <v>24</v>
      </c>
      <c r="B1042" s="49" t="s">
        <v>1831</v>
      </c>
      <c r="C1042" s="49" t="s">
        <v>2412</v>
      </c>
      <c r="D1042" s="49" t="s">
        <v>2413</v>
      </c>
      <c r="E1042" s="49">
        <v>520005</v>
      </c>
      <c r="F1042" s="49" t="s">
        <v>2414</v>
      </c>
      <c r="G1042" s="49" t="s">
        <v>24</v>
      </c>
      <c r="H1042" s="49" t="s">
        <v>2449</v>
      </c>
      <c r="I1042" s="49" t="s">
        <v>2413</v>
      </c>
      <c r="J1042" s="49">
        <v>387.40600000000001</v>
      </c>
    </row>
    <row r="1043" spans="1:10" x14ac:dyDescent="0.35">
      <c r="A1043" s="49" t="s">
        <v>24</v>
      </c>
      <c r="B1043" s="49" t="s">
        <v>1831</v>
      </c>
      <c r="C1043" s="49" t="s">
        <v>2392</v>
      </c>
      <c r="D1043" s="49" t="s">
        <v>2393</v>
      </c>
      <c r="E1043" s="49">
        <v>521399</v>
      </c>
      <c r="F1043" s="49" t="s">
        <v>2394</v>
      </c>
      <c r="G1043" s="49" t="s">
        <v>24</v>
      </c>
      <c r="H1043" s="49" t="s">
        <v>2450</v>
      </c>
      <c r="I1043" s="49" t="s">
        <v>2451</v>
      </c>
      <c r="J1043" s="49">
        <v>134.22800000000001</v>
      </c>
    </row>
    <row r="1044" spans="1:10" x14ac:dyDescent="0.35">
      <c r="A1044" s="49" t="s">
        <v>24</v>
      </c>
      <c r="B1044" s="49" t="s">
        <v>2375</v>
      </c>
      <c r="C1044" s="49" t="s">
        <v>2452</v>
      </c>
      <c r="D1044" s="49">
        <v>0</v>
      </c>
      <c r="E1044" s="49">
        <v>520449</v>
      </c>
      <c r="F1044" s="49" t="s">
        <v>2453</v>
      </c>
      <c r="G1044" s="49" t="s">
        <v>24</v>
      </c>
      <c r="H1044" s="49" t="s">
        <v>2452</v>
      </c>
      <c r="I1044" s="49">
        <v>0</v>
      </c>
      <c r="J1044" s="49">
        <v>22.85</v>
      </c>
    </row>
    <row r="1045" spans="1:10" x14ac:dyDescent="0.35">
      <c r="A1045" s="49" t="s">
        <v>24</v>
      </c>
      <c r="B1045" s="49" t="s">
        <v>2375</v>
      </c>
      <c r="C1045" s="49" t="s">
        <v>2454</v>
      </c>
      <c r="D1045" s="49" t="s">
        <v>2455</v>
      </c>
      <c r="E1045" s="49">
        <v>520422</v>
      </c>
      <c r="F1045" s="49" t="s">
        <v>2378</v>
      </c>
      <c r="G1045" s="49" t="s">
        <v>24</v>
      </c>
      <c r="H1045" s="49" t="s">
        <v>2454</v>
      </c>
      <c r="I1045" s="49" t="s">
        <v>2455</v>
      </c>
      <c r="J1045" s="49">
        <v>34.481999999999999</v>
      </c>
    </row>
    <row r="1046" spans="1:10" x14ac:dyDescent="0.35">
      <c r="A1046" s="49" t="s">
        <v>24</v>
      </c>
      <c r="B1046" s="49" t="s">
        <v>1831</v>
      </c>
      <c r="C1046" s="49" t="s">
        <v>2456</v>
      </c>
      <c r="D1046" s="49">
        <v>0</v>
      </c>
      <c r="E1046" s="49">
        <v>520404</v>
      </c>
      <c r="F1046" s="49" t="s">
        <v>2457</v>
      </c>
      <c r="G1046" s="49" t="s">
        <v>24</v>
      </c>
      <c r="H1046" s="49" t="s">
        <v>2456</v>
      </c>
      <c r="I1046" s="49">
        <v>0</v>
      </c>
      <c r="J1046" s="49">
        <v>260.76</v>
      </c>
    </row>
    <row r="1047" spans="1:10" x14ac:dyDescent="0.35">
      <c r="A1047" s="49" t="s">
        <v>24</v>
      </c>
      <c r="B1047" s="49" t="s">
        <v>2375</v>
      </c>
      <c r="C1047" s="49" t="s">
        <v>1612</v>
      </c>
      <c r="D1047" s="49" t="s">
        <v>2458</v>
      </c>
      <c r="E1047" s="49">
        <v>520389</v>
      </c>
      <c r="F1047" s="49" t="s">
        <v>2378</v>
      </c>
      <c r="G1047" s="49" t="s">
        <v>24</v>
      </c>
      <c r="H1047" s="49" t="s">
        <v>1612</v>
      </c>
      <c r="I1047" s="49" t="s">
        <v>2458</v>
      </c>
      <c r="J1047" s="49">
        <v>107.81800000000001</v>
      </c>
    </row>
    <row r="1048" spans="1:10" x14ac:dyDescent="0.35">
      <c r="A1048" s="49" t="s">
        <v>24</v>
      </c>
      <c r="B1048" s="49" t="s">
        <v>2365</v>
      </c>
      <c r="C1048" s="49" t="s">
        <v>2461</v>
      </c>
      <c r="D1048" s="49">
        <v>0</v>
      </c>
      <c r="E1048" s="49">
        <v>520364</v>
      </c>
      <c r="F1048" s="49" t="s">
        <v>2267</v>
      </c>
      <c r="G1048" s="49" t="s">
        <v>24</v>
      </c>
      <c r="H1048" s="49" t="s">
        <v>2461</v>
      </c>
      <c r="I1048" s="49">
        <v>0</v>
      </c>
      <c r="J1048" s="49">
        <v>27.52</v>
      </c>
    </row>
    <row r="1049" spans="1:10" x14ac:dyDescent="0.35">
      <c r="A1049" s="49" t="s">
        <v>24</v>
      </c>
      <c r="B1049" s="49" t="s">
        <v>2375</v>
      </c>
      <c r="C1049" s="49" t="s">
        <v>2465</v>
      </c>
      <c r="D1049" s="49" t="s">
        <v>2466</v>
      </c>
      <c r="E1049" s="49">
        <v>520300</v>
      </c>
      <c r="F1049" s="49" t="s">
        <v>2467</v>
      </c>
      <c r="G1049" s="49" t="s">
        <v>24</v>
      </c>
      <c r="H1049" s="49" t="s">
        <v>2465</v>
      </c>
      <c r="I1049" s="49" t="s">
        <v>2466</v>
      </c>
      <c r="J1049" s="49">
        <v>400.05</v>
      </c>
    </row>
    <row r="1050" spans="1:10" x14ac:dyDescent="0.35">
      <c r="A1050" s="49" t="s">
        <v>24</v>
      </c>
      <c r="B1050" s="49" t="s">
        <v>2365</v>
      </c>
      <c r="C1050" s="49">
        <v>219</v>
      </c>
      <c r="D1050" s="49">
        <v>0</v>
      </c>
      <c r="E1050" s="49">
        <v>520085</v>
      </c>
      <c r="F1050" s="49" t="s">
        <v>2300</v>
      </c>
      <c r="G1050" s="49" t="s">
        <v>24</v>
      </c>
      <c r="H1050" s="49">
        <v>219</v>
      </c>
      <c r="I1050" s="49">
        <v>0</v>
      </c>
      <c r="J1050" s="49">
        <v>219</v>
      </c>
    </row>
    <row r="1051" spans="1:10" x14ac:dyDescent="0.35">
      <c r="A1051" s="49" t="s">
        <v>24</v>
      </c>
      <c r="B1051" s="49" t="s">
        <v>2375</v>
      </c>
      <c r="C1051" s="49">
        <v>0</v>
      </c>
      <c r="D1051" s="49" t="s">
        <v>2479</v>
      </c>
      <c r="E1051" s="49">
        <v>520023</v>
      </c>
      <c r="F1051" s="49" t="s">
        <v>2480</v>
      </c>
      <c r="G1051" s="49" t="s">
        <v>24</v>
      </c>
      <c r="H1051" s="49">
        <v>0</v>
      </c>
      <c r="I1051" s="49" t="s">
        <v>2479</v>
      </c>
      <c r="J1051" s="49">
        <v>48.561999999999998</v>
      </c>
    </row>
    <row r="1052" spans="1:10" x14ac:dyDescent="0.35">
      <c r="A1052" s="49" t="s">
        <v>24</v>
      </c>
      <c r="B1052" s="49" t="s">
        <v>1831</v>
      </c>
      <c r="C1052" s="49" t="s">
        <v>1832</v>
      </c>
      <c r="D1052" s="49" t="s">
        <v>1833</v>
      </c>
      <c r="E1052" s="49">
        <v>520662</v>
      </c>
      <c r="F1052" s="49" t="s">
        <v>1834</v>
      </c>
      <c r="G1052" s="49" t="s">
        <v>24</v>
      </c>
      <c r="H1052" s="49" t="s">
        <v>2484</v>
      </c>
      <c r="I1052" s="49" t="s">
        <v>2485</v>
      </c>
      <c r="J1052" s="49">
        <v>244.97</v>
      </c>
    </row>
    <row r="1053" spans="1:10" x14ac:dyDescent="0.35">
      <c r="A1053" s="49" t="s">
        <v>24</v>
      </c>
      <c r="B1053" s="49" t="s">
        <v>2375</v>
      </c>
      <c r="C1053" s="49" t="s">
        <v>2418</v>
      </c>
      <c r="D1053" s="49" t="s">
        <v>2419</v>
      </c>
      <c r="E1053" s="49">
        <v>520012</v>
      </c>
      <c r="F1053" s="49" t="s">
        <v>2420</v>
      </c>
      <c r="G1053" s="49" t="s">
        <v>24</v>
      </c>
      <c r="H1053" s="49" t="s">
        <v>2490</v>
      </c>
      <c r="I1053" s="49" t="s">
        <v>2491</v>
      </c>
      <c r="J1053" s="49">
        <v>368.34399999999999</v>
      </c>
    </row>
    <row r="1054" spans="1:10" x14ac:dyDescent="0.35">
      <c r="A1054" s="49" t="s">
        <v>25</v>
      </c>
      <c r="B1054" s="49">
        <v>8</v>
      </c>
      <c r="C1054" s="49" t="s">
        <v>2459</v>
      </c>
      <c r="D1054" s="49">
        <v>0</v>
      </c>
      <c r="E1054" s="49">
        <v>521722</v>
      </c>
      <c r="F1054" s="49" t="s">
        <v>2378</v>
      </c>
      <c r="G1054" s="49" t="s">
        <v>25</v>
      </c>
      <c r="H1054" s="49" t="s">
        <v>2459</v>
      </c>
      <c r="I1054" s="49">
        <v>0</v>
      </c>
      <c r="J1054" s="49">
        <v>21.54</v>
      </c>
    </row>
    <row r="1055" spans="1:10" x14ac:dyDescent="0.35">
      <c r="A1055" s="49" t="s">
        <v>25</v>
      </c>
      <c r="B1055" s="49">
        <v>8</v>
      </c>
      <c r="C1055" s="49">
        <v>143</v>
      </c>
      <c r="D1055" s="49">
        <v>0</v>
      </c>
      <c r="E1055" s="49">
        <v>521578</v>
      </c>
      <c r="F1055" s="49" t="s">
        <v>2460</v>
      </c>
      <c r="G1055" s="49" t="s">
        <v>25</v>
      </c>
      <c r="H1055" s="49">
        <v>143</v>
      </c>
      <c r="I1055" s="49">
        <v>0</v>
      </c>
      <c r="J1055" s="49">
        <v>143</v>
      </c>
    </row>
    <row r="1056" spans="1:10" x14ac:dyDescent="0.35">
      <c r="A1056" s="49" t="s">
        <v>25</v>
      </c>
      <c r="B1056" s="49">
        <v>7</v>
      </c>
      <c r="C1056" s="49" t="s">
        <v>2462</v>
      </c>
      <c r="D1056" s="49" t="s">
        <v>2463</v>
      </c>
      <c r="E1056" s="49">
        <v>521446</v>
      </c>
      <c r="F1056" s="49" t="s">
        <v>2464</v>
      </c>
      <c r="G1056" s="49" t="s">
        <v>25</v>
      </c>
      <c r="H1056" s="49" t="s">
        <v>2462</v>
      </c>
      <c r="I1056" s="49" t="s">
        <v>2463</v>
      </c>
      <c r="J1056" s="49">
        <v>59.842000000000006</v>
      </c>
    </row>
    <row r="1057" spans="1:10" x14ac:dyDescent="0.35">
      <c r="A1057" s="49" t="s">
        <v>25</v>
      </c>
      <c r="B1057" s="49">
        <v>8</v>
      </c>
      <c r="C1057" s="49">
        <v>95</v>
      </c>
      <c r="D1057" s="49">
        <v>0</v>
      </c>
      <c r="E1057" s="49">
        <v>521402</v>
      </c>
      <c r="F1057" s="49" t="s">
        <v>2468</v>
      </c>
      <c r="G1057" s="49" t="s">
        <v>25</v>
      </c>
      <c r="H1057" s="49">
        <v>95</v>
      </c>
      <c r="I1057" s="49">
        <v>0</v>
      </c>
      <c r="J1057" s="49">
        <v>95</v>
      </c>
    </row>
    <row r="1058" spans="1:10" x14ac:dyDescent="0.35">
      <c r="A1058" s="49" t="s">
        <v>25</v>
      </c>
      <c r="B1058" s="49">
        <v>6</v>
      </c>
      <c r="C1058" s="49" t="s">
        <v>2469</v>
      </c>
      <c r="D1058" s="49">
        <v>15</v>
      </c>
      <c r="E1058" s="49">
        <v>521138</v>
      </c>
      <c r="F1058" s="49" t="s">
        <v>2470</v>
      </c>
      <c r="G1058" s="49" t="s">
        <v>25</v>
      </c>
      <c r="H1058" s="49" t="s">
        <v>2469</v>
      </c>
      <c r="I1058" s="49">
        <v>15</v>
      </c>
      <c r="J1058" s="49">
        <v>57.84</v>
      </c>
    </row>
    <row r="1059" spans="1:10" x14ac:dyDescent="0.35">
      <c r="A1059" s="49" t="s">
        <v>25</v>
      </c>
      <c r="B1059" s="49">
        <v>8</v>
      </c>
      <c r="C1059" s="49" t="s">
        <v>2471</v>
      </c>
      <c r="D1059" s="49" t="s">
        <v>2472</v>
      </c>
      <c r="E1059" s="49">
        <v>521059</v>
      </c>
      <c r="F1059" s="49" t="s">
        <v>2473</v>
      </c>
      <c r="G1059" s="49" t="s">
        <v>25</v>
      </c>
      <c r="H1059" s="49" t="s">
        <v>2471</v>
      </c>
      <c r="I1059" s="49" t="s">
        <v>2472</v>
      </c>
      <c r="J1059" s="49">
        <v>122.482</v>
      </c>
    </row>
    <row r="1060" spans="1:10" x14ac:dyDescent="0.35">
      <c r="A1060" s="49" t="s">
        <v>25</v>
      </c>
      <c r="B1060" s="49">
        <v>7</v>
      </c>
      <c r="C1060" s="49" t="s">
        <v>2474</v>
      </c>
      <c r="D1060" s="49" t="s">
        <v>2475</v>
      </c>
      <c r="E1060" s="49">
        <v>520848</v>
      </c>
      <c r="F1060" s="49" t="s">
        <v>2258</v>
      </c>
      <c r="G1060" s="49" t="s">
        <v>25</v>
      </c>
      <c r="H1060" s="49" t="s">
        <v>2474</v>
      </c>
      <c r="I1060" s="49" t="s">
        <v>2475</v>
      </c>
      <c r="J1060" s="49">
        <v>57.36</v>
      </c>
    </row>
    <row r="1061" spans="1:10" x14ac:dyDescent="0.35">
      <c r="A1061" s="49" t="s">
        <v>25</v>
      </c>
      <c r="B1061" s="49">
        <v>8</v>
      </c>
      <c r="C1061" s="49" t="s">
        <v>2476</v>
      </c>
      <c r="D1061" s="49" t="s">
        <v>2477</v>
      </c>
      <c r="E1061" s="49">
        <v>520376</v>
      </c>
      <c r="F1061" s="49" t="s">
        <v>2478</v>
      </c>
      <c r="G1061" s="49" t="s">
        <v>25</v>
      </c>
      <c r="H1061" s="49" t="s">
        <v>2476</v>
      </c>
      <c r="I1061" s="49" t="s">
        <v>2477</v>
      </c>
      <c r="J1061" s="49">
        <v>326.76600000000002</v>
      </c>
    </row>
    <row r="1062" spans="1:10" x14ac:dyDescent="0.35">
      <c r="A1062" s="49" t="s">
        <v>25</v>
      </c>
      <c r="B1062" s="49">
        <v>7</v>
      </c>
      <c r="C1062" s="49" t="s">
        <v>2481</v>
      </c>
      <c r="D1062" s="49" t="s">
        <v>2482</v>
      </c>
      <c r="E1062" s="49">
        <v>520312</v>
      </c>
      <c r="F1062" s="49" t="s">
        <v>2483</v>
      </c>
      <c r="G1062" s="49" t="s">
        <v>25</v>
      </c>
      <c r="H1062" s="49" t="s">
        <v>2481</v>
      </c>
      <c r="I1062" s="49" t="s">
        <v>2482</v>
      </c>
      <c r="J1062" s="49">
        <v>321.202</v>
      </c>
    </row>
    <row r="1063" spans="1:10" x14ac:dyDescent="0.35">
      <c r="A1063" s="49" t="s">
        <v>25</v>
      </c>
      <c r="B1063" s="49">
        <v>7</v>
      </c>
      <c r="C1063" s="49" t="s">
        <v>2486</v>
      </c>
      <c r="D1063" s="49" t="s">
        <v>2487</v>
      </c>
      <c r="E1063" s="49">
        <v>520307</v>
      </c>
      <c r="F1063" s="49" t="s">
        <v>2488</v>
      </c>
      <c r="G1063" s="49" t="s">
        <v>25</v>
      </c>
      <c r="H1063" s="49" t="s">
        <v>2486</v>
      </c>
      <c r="I1063" s="49" t="s">
        <v>2487</v>
      </c>
      <c r="J1063" s="49">
        <v>356.50800000000004</v>
      </c>
    </row>
    <row r="1064" spans="1:10" x14ac:dyDescent="0.35">
      <c r="A1064" s="49" t="s">
        <v>25</v>
      </c>
      <c r="B1064" s="49">
        <v>8</v>
      </c>
      <c r="C1064" s="49">
        <v>91</v>
      </c>
      <c r="D1064" s="49">
        <v>425</v>
      </c>
      <c r="E1064" s="49">
        <v>520306</v>
      </c>
      <c r="F1064" s="49" t="s">
        <v>2489</v>
      </c>
      <c r="G1064" s="49" t="s">
        <v>25</v>
      </c>
      <c r="H1064" s="49">
        <v>91</v>
      </c>
      <c r="I1064" s="49">
        <v>425</v>
      </c>
      <c r="J1064" s="49">
        <v>176</v>
      </c>
    </row>
    <row r="1065" spans="1:10" x14ac:dyDescent="0.35">
      <c r="A1065" s="49" t="s">
        <v>25</v>
      </c>
      <c r="B1065" s="49">
        <v>7</v>
      </c>
      <c r="C1065" s="49" t="s">
        <v>2492</v>
      </c>
      <c r="D1065" s="49" t="s">
        <v>2493</v>
      </c>
      <c r="E1065" s="49">
        <v>521591</v>
      </c>
      <c r="F1065" s="49" t="s">
        <v>2258</v>
      </c>
      <c r="G1065" s="49" t="s">
        <v>22</v>
      </c>
      <c r="H1065" s="49" t="s">
        <v>2494</v>
      </c>
      <c r="I1065" s="49" t="s">
        <v>2495</v>
      </c>
      <c r="J1065" s="49">
        <v>20.509999999999998</v>
      </c>
    </row>
    <row r="1066" spans="1:10" x14ac:dyDescent="0.35">
      <c r="A1066" s="49" t="s">
        <v>25</v>
      </c>
      <c r="B1066" s="49">
        <v>7</v>
      </c>
      <c r="C1066" s="49" t="s">
        <v>2496</v>
      </c>
      <c r="D1066" s="49" t="s">
        <v>2497</v>
      </c>
      <c r="E1066" s="49">
        <v>523167</v>
      </c>
      <c r="F1066" s="49" t="s">
        <v>2389</v>
      </c>
      <c r="G1066" s="49" t="s">
        <v>25</v>
      </c>
      <c r="H1066" s="49" t="s">
        <v>2496</v>
      </c>
      <c r="I1066" s="49" t="s">
        <v>2497</v>
      </c>
      <c r="J1066" s="49">
        <v>36.480000000000004</v>
      </c>
    </row>
    <row r="1067" spans="1:10" x14ac:dyDescent="0.35">
      <c r="A1067" s="49" t="s">
        <v>25</v>
      </c>
      <c r="B1067" s="49">
        <v>7</v>
      </c>
      <c r="C1067" s="49" t="s">
        <v>2498</v>
      </c>
      <c r="D1067" s="49" t="s">
        <v>2499</v>
      </c>
      <c r="E1067" s="49">
        <v>521768</v>
      </c>
      <c r="F1067" s="49" t="s">
        <v>2258</v>
      </c>
      <c r="G1067" s="49" t="s">
        <v>25</v>
      </c>
      <c r="H1067" s="49" t="s">
        <v>2498</v>
      </c>
      <c r="I1067" s="49" t="s">
        <v>2499</v>
      </c>
      <c r="J1067" s="49">
        <v>16.405999999999999</v>
      </c>
    </row>
    <row r="1068" spans="1:10" x14ac:dyDescent="0.35">
      <c r="A1068" s="49" t="s">
        <v>25</v>
      </c>
      <c r="B1068" s="49">
        <v>6</v>
      </c>
      <c r="C1068" s="49" t="s">
        <v>2500</v>
      </c>
      <c r="D1068" s="49" t="s">
        <v>2501</v>
      </c>
      <c r="E1068" s="49">
        <v>521763</v>
      </c>
      <c r="F1068" s="49" t="s">
        <v>2502</v>
      </c>
      <c r="G1068" s="49" t="s">
        <v>25</v>
      </c>
      <c r="H1068" s="49" t="s">
        <v>2500</v>
      </c>
      <c r="I1068" s="49" t="s">
        <v>2501</v>
      </c>
      <c r="J1068" s="49">
        <v>104.616</v>
      </c>
    </row>
    <row r="1069" spans="1:10" x14ac:dyDescent="0.35">
      <c r="A1069" s="49" t="s">
        <v>25</v>
      </c>
      <c r="B1069" s="49">
        <v>6</v>
      </c>
      <c r="C1069" s="49" t="s">
        <v>2505</v>
      </c>
      <c r="D1069" s="49" t="s">
        <v>2506</v>
      </c>
      <c r="E1069" s="49">
        <v>521761</v>
      </c>
      <c r="F1069" s="49" t="s">
        <v>2507</v>
      </c>
      <c r="G1069" s="49" t="s">
        <v>25</v>
      </c>
      <c r="H1069" s="49" t="s">
        <v>2505</v>
      </c>
      <c r="I1069" s="49" t="s">
        <v>2506</v>
      </c>
      <c r="J1069" s="49">
        <v>33.416000000000004</v>
      </c>
    </row>
    <row r="1070" spans="1:10" x14ac:dyDescent="0.35">
      <c r="A1070" s="49" t="s">
        <v>25</v>
      </c>
      <c r="B1070" s="49">
        <v>6</v>
      </c>
      <c r="C1070" s="49" t="s">
        <v>2515</v>
      </c>
      <c r="D1070" s="49">
        <v>0</v>
      </c>
      <c r="E1070" s="49">
        <v>521472</v>
      </c>
      <c r="F1070" s="49" t="s">
        <v>2516</v>
      </c>
      <c r="G1070" s="49" t="s">
        <v>25</v>
      </c>
      <c r="H1070" s="49" t="s">
        <v>2515</v>
      </c>
      <c r="I1070" s="49">
        <v>0</v>
      </c>
      <c r="J1070" s="49">
        <v>211.78</v>
      </c>
    </row>
    <row r="1071" spans="1:10" x14ac:dyDescent="0.35">
      <c r="A1071" s="49" t="s">
        <v>25</v>
      </c>
      <c r="B1071" s="49">
        <v>8</v>
      </c>
      <c r="C1071" s="49" t="s">
        <v>2517</v>
      </c>
      <c r="D1071" s="49" t="s">
        <v>2518</v>
      </c>
      <c r="E1071" s="49">
        <v>521415</v>
      </c>
      <c r="F1071" s="49" t="s">
        <v>2519</v>
      </c>
      <c r="G1071" s="49" t="s">
        <v>25</v>
      </c>
      <c r="H1071" s="49" t="s">
        <v>2517</v>
      </c>
      <c r="I1071" s="49" t="s">
        <v>2518</v>
      </c>
      <c r="J1071" s="49">
        <v>14.534000000000001</v>
      </c>
    </row>
    <row r="1072" spans="1:10" x14ac:dyDescent="0.35">
      <c r="A1072" s="49" t="s">
        <v>25</v>
      </c>
      <c r="B1072" s="49">
        <v>7</v>
      </c>
      <c r="C1072" s="49" t="s">
        <v>2524</v>
      </c>
      <c r="D1072" s="49" t="s">
        <v>2525</v>
      </c>
      <c r="E1072" s="49">
        <v>521374</v>
      </c>
      <c r="F1072" s="49" t="s">
        <v>2258</v>
      </c>
      <c r="G1072" s="49" t="s">
        <v>25</v>
      </c>
      <c r="H1072" s="49" t="s">
        <v>2524</v>
      </c>
      <c r="I1072" s="49" t="s">
        <v>2525</v>
      </c>
      <c r="J1072" s="49">
        <v>11.504</v>
      </c>
    </row>
    <row r="1073" spans="1:10" x14ac:dyDescent="0.35">
      <c r="A1073" s="49" t="s">
        <v>25</v>
      </c>
      <c r="B1073" s="49">
        <v>6</v>
      </c>
      <c r="C1073" s="49" t="s">
        <v>2526</v>
      </c>
      <c r="D1073" s="49" t="s">
        <v>1461</v>
      </c>
      <c r="E1073" s="49">
        <v>520350</v>
      </c>
      <c r="F1073" s="49" t="s">
        <v>2488</v>
      </c>
      <c r="G1073" s="49" t="s">
        <v>25</v>
      </c>
      <c r="H1073" s="49" t="s">
        <v>2526</v>
      </c>
      <c r="I1073" s="49" t="s">
        <v>1461</v>
      </c>
      <c r="J1073" s="49">
        <v>134.56</v>
      </c>
    </row>
    <row r="1074" spans="1:10" x14ac:dyDescent="0.35">
      <c r="A1074" s="49" t="s">
        <v>25</v>
      </c>
      <c r="B1074" s="49">
        <v>6</v>
      </c>
      <c r="C1074" s="49" t="s">
        <v>2540</v>
      </c>
      <c r="D1074" s="49" t="s">
        <v>2541</v>
      </c>
      <c r="E1074" s="49">
        <v>520311</v>
      </c>
      <c r="F1074" s="49" t="s">
        <v>2542</v>
      </c>
      <c r="G1074" s="49" t="s">
        <v>25</v>
      </c>
      <c r="H1074" s="49" t="s">
        <v>2540</v>
      </c>
      <c r="I1074" s="49" t="s">
        <v>2541</v>
      </c>
      <c r="J1074" s="49">
        <v>17.23</v>
      </c>
    </row>
    <row r="1075" spans="1:10" x14ac:dyDescent="0.35">
      <c r="A1075" s="49" t="s">
        <v>25</v>
      </c>
      <c r="B1075" s="49">
        <v>8</v>
      </c>
      <c r="C1075" s="49" t="s">
        <v>2543</v>
      </c>
      <c r="D1075" s="49" t="s">
        <v>2544</v>
      </c>
      <c r="E1075" s="49">
        <v>520270</v>
      </c>
      <c r="F1075" s="49" t="s">
        <v>2545</v>
      </c>
      <c r="G1075" s="49" t="s">
        <v>25</v>
      </c>
      <c r="H1075" s="49" t="s">
        <v>2543</v>
      </c>
      <c r="I1075" s="49" t="s">
        <v>2544</v>
      </c>
      <c r="J1075" s="49">
        <v>81.66</v>
      </c>
    </row>
    <row r="1076" spans="1:10" x14ac:dyDescent="0.35">
      <c r="A1076" s="49" t="s">
        <v>25</v>
      </c>
      <c r="B1076" s="49">
        <v>6</v>
      </c>
      <c r="C1076" s="49" t="s">
        <v>2546</v>
      </c>
      <c r="D1076" s="49" t="s">
        <v>2547</v>
      </c>
      <c r="E1076" s="49">
        <v>520013</v>
      </c>
      <c r="F1076" s="49" t="s">
        <v>2548</v>
      </c>
      <c r="G1076" s="49" t="s">
        <v>25</v>
      </c>
      <c r="H1076" s="49" t="s">
        <v>2546</v>
      </c>
      <c r="I1076" s="49" t="s">
        <v>2547</v>
      </c>
      <c r="J1076" s="49">
        <v>105.73400000000001</v>
      </c>
    </row>
    <row r="1077" spans="1:10" x14ac:dyDescent="0.35">
      <c r="A1077" s="49" t="s">
        <v>25</v>
      </c>
      <c r="B1077" s="49">
        <v>7</v>
      </c>
      <c r="C1077" s="49" t="s">
        <v>2492</v>
      </c>
      <c r="D1077" s="49" t="s">
        <v>2493</v>
      </c>
      <c r="E1077" s="49">
        <v>521591</v>
      </c>
      <c r="F1077" s="49" t="s">
        <v>2258</v>
      </c>
      <c r="G1077" s="49" t="s">
        <v>25</v>
      </c>
      <c r="H1077" s="49" t="s">
        <v>2551</v>
      </c>
      <c r="I1077" s="49" t="s">
        <v>2552</v>
      </c>
      <c r="J1077" s="49">
        <v>13.34</v>
      </c>
    </row>
    <row r="1078" spans="1:10" x14ac:dyDescent="0.35">
      <c r="A1078" s="49" t="s">
        <v>26</v>
      </c>
      <c r="B1078" s="49" t="s">
        <v>2503</v>
      </c>
      <c r="C1078" s="49">
        <v>194</v>
      </c>
      <c r="D1078" s="49">
        <v>0</v>
      </c>
      <c r="E1078" s="49">
        <v>521770</v>
      </c>
      <c r="F1078" s="49" t="s">
        <v>2504</v>
      </c>
      <c r="G1078" s="49" t="s">
        <v>26</v>
      </c>
      <c r="H1078" s="49">
        <v>194</v>
      </c>
      <c r="I1078" s="49">
        <v>0</v>
      </c>
      <c r="J1078" s="49">
        <v>194</v>
      </c>
    </row>
    <row r="1079" spans="1:10" x14ac:dyDescent="0.35">
      <c r="A1079" s="49" t="s">
        <v>26</v>
      </c>
      <c r="B1079" s="49" t="s">
        <v>2503</v>
      </c>
      <c r="C1079" s="49" t="s">
        <v>2508</v>
      </c>
      <c r="D1079" s="49" t="s">
        <v>2509</v>
      </c>
      <c r="E1079" s="49">
        <v>521413</v>
      </c>
      <c r="F1079" s="49" t="s">
        <v>2510</v>
      </c>
      <c r="G1079" s="49" t="s">
        <v>26</v>
      </c>
      <c r="H1079" s="49" t="s">
        <v>2508</v>
      </c>
      <c r="I1079" s="49" t="s">
        <v>2509</v>
      </c>
      <c r="J1079" s="49">
        <v>30.231999999999999</v>
      </c>
    </row>
    <row r="1080" spans="1:10" x14ac:dyDescent="0.35">
      <c r="A1080" s="49" t="s">
        <v>26</v>
      </c>
      <c r="B1080" s="49" t="s">
        <v>2503</v>
      </c>
      <c r="C1080" s="49">
        <v>0</v>
      </c>
      <c r="D1080" s="49">
        <v>0</v>
      </c>
      <c r="E1080" s="49">
        <v>521191</v>
      </c>
      <c r="F1080" s="49" t="s">
        <v>2511</v>
      </c>
      <c r="G1080" s="49" t="s">
        <v>26</v>
      </c>
      <c r="H1080" s="49">
        <v>0</v>
      </c>
      <c r="I1080" s="49">
        <v>0</v>
      </c>
      <c r="J1080" s="49">
        <v>0</v>
      </c>
    </row>
    <row r="1081" spans="1:10" x14ac:dyDescent="0.35">
      <c r="A1081" s="49" t="s">
        <v>26</v>
      </c>
      <c r="B1081" s="49" t="s">
        <v>2503</v>
      </c>
      <c r="C1081" s="49" t="s">
        <v>2512</v>
      </c>
      <c r="D1081" s="49" t="s">
        <v>2513</v>
      </c>
      <c r="E1081" s="49">
        <v>520887</v>
      </c>
      <c r="F1081" s="49" t="s">
        <v>2514</v>
      </c>
      <c r="G1081" s="49" t="s">
        <v>26</v>
      </c>
      <c r="H1081" s="49" t="s">
        <v>2512</v>
      </c>
      <c r="I1081" s="49" t="s">
        <v>2513</v>
      </c>
      <c r="J1081" s="49">
        <v>120</v>
      </c>
    </row>
    <row r="1082" spans="1:10" x14ac:dyDescent="0.35">
      <c r="A1082" s="49" t="s">
        <v>26</v>
      </c>
      <c r="B1082" s="49" t="s">
        <v>2520</v>
      </c>
      <c r="C1082" s="49" t="s">
        <v>2521</v>
      </c>
      <c r="D1082" s="49" t="s">
        <v>2522</v>
      </c>
      <c r="E1082" s="49">
        <v>520574</v>
      </c>
      <c r="F1082" s="49" t="s">
        <v>2523</v>
      </c>
      <c r="G1082" s="49" t="s">
        <v>26</v>
      </c>
      <c r="H1082" s="49" t="s">
        <v>2521</v>
      </c>
      <c r="I1082" s="49" t="s">
        <v>2522</v>
      </c>
      <c r="J1082" s="49">
        <v>118.59799999999998</v>
      </c>
    </row>
    <row r="1083" spans="1:10" x14ac:dyDescent="0.35">
      <c r="A1083" s="49" t="s">
        <v>26</v>
      </c>
      <c r="B1083" s="49" t="s">
        <v>2527</v>
      </c>
      <c r="C1083" s="49" t="s">
        <v>2528</v>
      </c>
      <c r="D1083" s="49" t="s">
        <v>111</v>
      </c>
      <c r="E1083" s="49">
        <v>520466</v>
      </c>
      <c r="F1083" s="49" t="s">
        <v>2529</v>
      </c>
      <c r="G1083" s="49" t="s">
        <v>26</v>
      </c>
      <c r="H1083" s="49" t="s">
        <v>2528</v>
      </c>
      <c r="I1083" s="49" t="s">
        <v>111</v>
      </c>
      <c r="J1083" s="49">
        <v>67.555999999999997</v>
      </c>
    </row>
    <row r="1084" spans="1:10" x14ac:dyDescent="0.35">
      <c r="A1084" s="49" t="s">
        <v>26</v>
      </c>
      <c r="B1084" s="49" t="s">
        <v>2530</v>
      </c>
      <c r="C1084" s="49" t="s">
        <v>2531</v>
      </c>
      <c r="D1084" s="49">
        <v>0</v>
      </c>
      <c r="E1084" s="49">
        <v>520433</v>
      </c>
      <c r="F1084" s="49" t="s">
        <v>2532</v>
      </c>
      <c r="G1084" s="49" t="s">
        <v>26</v>
      </c>
      <c r="H1084" s="49" t="s">
        <v>2531</v>
      </c>
      <c r="I1084" s="49">
        <v>0</v>
      </c>
      <c r="J1084" s="49">
        <v>24.87</v>
      </c>
    </row>
    <row r="1085" spans="1:10" x14ac:dyDescent="0.35">
      <c r="A1085" s="49" t="s">
        <v>26</v>
      </c>
      <c r="B1085" s="49" t="s">
        <v>2533</v>
      </c>
      <c r="C1085" s="49" t="s">
        <v>2534</v>
      </c>
      <c r="D1085" s="49" t="s">
        <v>2535</v>
      </c>
      <c r="E1085" s="49">
        <v>520427</v>
      </c>
      <c r="F1085" s="49" t="s">
        <v>2536</v>
      </c>
      <c r="G1085" s="49" t="s">
        <v>26</v>
      </c>
      <c r="H1085" s="49" t="s">
        <v>2534</v>
      </c>
      <c r="I1085" s="49" t="s">
        <v>2535</v>
      </c>
      <c r="J1085" s="49">
        <v>377.33</v>
      </c>
    </row>
    <row r="1086" spans="1:10" x14ac:dyDescent="0.35">
      <c r="A1086" s="49" t="s">
        <v>26</v>
      </c>
      <c r="B1086" s="49" t="s">
        <v>2520</v>
      </c>
      <c r="C1086" s="49" t="s">
        <v>2537</v>
      </c>
      <c r="D1086" s="49" t="s">
        <v>2538</v>
      </c>
      <c r="E1086" s="49">
        <v>520421</v>
      </c>
      <c r="F1086" s="49" t="s">
        <v>2539</v>
      </c>
      <c r="G1086" s="49" t="s">
        <v>26</v>
      </c>
      <c r="H1086" s="49" t="s">
        <v>2537</v>
      </c>
      <c r="I1086" s="49" t="s">
        <v>2538</v>
      </c>
      <c r="J1086" s="49">
        <v>785.45400000000006</v>
      </c>
    </row>
    <row r="1087" spans="1:10" x14ac:dyDescent="0.35">
      <c r="A1087" s="49" t="s">
        <v>26</v>
      </c>
      <c r="B1087" s="49" t="s">
        <v>2527</v>
      </c>
      <c r="C1087" s="49" t="s">
        <v>2549</v>
      </c>
      <c r="D1087" s="49">
        <v>0</v>
      </c>
      <c r="E1087" s="49">
        <v>520346</v>
      </c>
      <c r="F1087" s="49" t="s">
        <v>2550</v>
      </c>
      <c r="G1087" s="49" t="s">
        <v>26</v>
      </c>
      <c r="H1087" s="49" t="s">
        <v>2549</v>
      </c>
      <c r="I1087" s="49">
        <v>0</v>
      </c>
      <c r="J1087" s="49">
        <v>58.07</v>
      </c>
    </row>
    <row r="1088" spans="1:10" x14ac:dyDescent="0.35">
      <c r="A1088" s="49" t="s">
        <v>26</v>
      </c>
      <c r="B1088" s="49" t="s">
        <v>2530</v>
      </c>
      <c r="C1088" s="49" t="s">
        <v>2553</v>
      </c>
      <c r="D1088" s="49" t="s">
        <v>2554</v>
      </c>
      <c r="E1088" s="49">
        <v>520791</v>
      </c>
      <c r="F1088" s="49" t="s">
        <v>2555</v>
      </c>
      <c r="G1088" s="49" t="s">
        <v>23</v>
      </c>
      <c r="H1088" s="49" t="s">
        <v>2556</v>
      </c>
      <c r="I1088" s="49" t="s">
        <v>2557</v>
      </c>
      <c r="J1088" s="49">
        <v>13.278</v>
      </c>
    </row>
    <row r="1089" spans="1:10" x14ac:dyDescent="0.35">
      <c r="A1089" s="49" t="s">
        <v>26</v>
      </c>
      <c r="B1089" s="49" t="s">
        <v>2533</v>
      </c>
      <c r="C1089" s="49" t="s">
        <v>2455</v>
      </c>
      <c r="D1089" s="49" t="s">
        <v>2558</v>
      </c>
      <c r="E1089" s="49">
        <v>520227</v>
      </c>
      <c r="F1089" s="49" t="s">
        <v>2559</v>
      </c>
      <c r="G1089" s="49" t="s">
        <v>23</v>
      </c>
      <c r="H1089" s="49" t="s">
        <v>55</v>
      </c>
      <c r="I1089" s="49" t="s">
        <v>2560</v>
      </c>
      <c r="J1089" s="49">
        <v>17.143999999999998</v>
      </c>
    </row>
    <row r="1090" spans="1:10" x14ac:dyDescent="0.35">
      <c r="A1090" s="49" t="s">
        <v>26</v>
      </c>
      <c r="B1090" s="49" t="s">
        <v>2520</v>
      </c>
      <c r="C1090" s="49" t="s">
        <v>2561</v>
      </c>
      <c r="D1090" s="49">
        <v>0</v>
      </c>
      <c r="E1090" s="49">
        <v>520647</v>
      </c>
      <c r="F1090" s="49" t="s">
        <v>2562</v>
      </c>
      <c r="G1090" s="49" t="s">
        <v>26</v>
      </c>
      <c r="H1090" s="49" t="s">
        <v>2561</v>
      </c>
      <c r="I1090" s="49">
        <v>0</v>
      </c>
      <c r="J1090" s="49">
        <v>63.61</v>
      </c>
    </row>
    <row r="1091" spans="1:10" x14ac:dyDescent="0.35">
      <c r="A1091" s="49" t="s">
        <v>26</v>
      </c>
      <c r="B1091" s="49" t="s">
        <v>2527</v>
      </c>
      <c r="C1091" s="49">
        <v>46</v>
      </c>
      <c r="D1091" s="49">
        <v>0</v>
      </c>
      <c r="E1091" s="49">
        <v>520577</v>
      </c>
      <c r="F1091" s="49" t="s">
        <v>2523</v>
      </c>
      <c r="G1091" s="49" t="s">
        <v>26</v>
      </c>
      <c r="H1091" s="49">
        <v>46</v>
      </c>
      <c r="I1091" s="49">
        <v>0</v>
      </c>
      <c r="J1091" s="49">
        <v>46</v>
      </c>
    </row>
    <row r="1092" spans="1:10" x14ac:dyDescent="0.35">
      <c r="A1092" s="49" t="s">
        <v>26</v>
      </c>
      <c r="B1092" s="49" t="s">
        <v>2563</v>
      </c>
      <c r="C1092" s="49" t="s">
        <v>2564</v>
      </c>
      <c r="D1092" s="49">
        <v>0</v>
      </c>
      <c r="E1092" s="49">
        <v>520538</v>
      </c>
      <c r="F1092" s="49" t="s">
        <v>121</v>
      </c>
      <c r="G1092" s="49" t="s">
        <v>26</v>
      </c>
      <c r="H1092" s="49" t="s">
        <v>2564</v>
      </c>
      <c r="I1092" s="49">
        <v>0</v>
      </c>
      <c r="J1092" s="49">
        <v>129.51</v>
      </c>
    </row>
    <row r="1093" spans="1:10" x14ac:dyDescent="0.35">
      <c r="A1093" s="49" t="s">
        <v>26</v>
      </c>
      <c r="B1093" s="49" t="s">
        <v>2503</v>
      </c>
      <c r="C1093" s="49" t="s">
        <v>2565</v>
      </c>
      <c r="D1093" s="49" t="s">
        <v>2566</v>
      </c>
      <c r="E1093" s="49">
        <v>520275</v>
      </c>
      <c r="F1093" s="49" t="s">
        <v>2567</v>
      </c>
      <c r="G1093" s="49" t="s">
        <v>26</v>
      </c>
      <c r="H1093" s="49" t="s">
        <v>2565</v>
      </c>
      <c r="I1093" s="49" t="s">
        <v>2566</v>
      </c>
      <c r="J1093" s="49">
        <v>265.20799999999997</v>
      </c>
    </row>
    <row r="1094" spans="1:10" x14ac:dyDescent="0.35">
      <c r="A1094" s="49" t="s">
        <v>26</v>
      </c>
      <c r="B1094" s="49" t="s">
        <v>2503</v>
      </c>
      <c r="C1094" s="49" t="s">
        <v>2568</v>
      </c>
      <c r="D1094" s="49">
        <v>20</v>
      </c>
      <c r="E1094" s="49">
        <v>520476</v>
      </c>
      <c r="F1094" s="49" t="s">
        <v>2569</v>
      </c>
      <c r="G1094" s="49" t="s">
        <v>26</v>
      </c>
      <c r="H1094" s="49" t="s">
        <v>2568</v>
      </c>
      <c r="I1094" s="49">
        <v>20</v>
      </c>
      <c r="J1094" s="49">
        <v>20.72</v>
      </c>
    </row>
    <row r="1095" spans="1:10" x14ac:dyDescent="0.35">
      <c r="A1095" s="49" t="s">
        <v>26</v>
      </c>
      <c r="B1095" s="49" t="s">
        <v>2533</v>
      </c>
      <c r="C1095" s="49">
        <v>175</v>
      </c>
      <c r="D1095" s="49">
        <v>0</v>
      </c>
      <c r="E1095" s="49">
        <v>520273</v>
      </c>
      <c r="F1095" s="49" t="s">
        <v>2570</v>
      </c>
      <c r="G1095" s="49" t="s">
        <v>26</v>
      </c>
      <c r="H1095" s="49">
        <v>175</v>
      </c>
      <c r="I1095" s="49">
        <v>0</v>
      </c>
      <c r="J1095" s="49">
        <v>175</v>
      </c>
    </row>
    <row r="1096" spans="1:10" x14ac:dyDescent="0.35">
      <c r="A1096" s="49" t="s">
        <v>26</v>
      </c>
      <c r="B1096" s="49" t="s">
        <v>2520</v>
      </c>
      <c r="C1096" s="49" t="s">
        <v>2571</v>
      </c>
      <c r="D1096" s="49">
        <v>0</v>
      </c>
      <c r="E1096" s="49">
        <v>520392</v>
      </c>
      <c r="F1096" s="49" t="s">
        <v>2572</v>
      </c>
      <c r="G1096" s="49" t="s">
        <v>26</v>
      </c>
      <c r="H1096" s="49" t="s">
        <v>2571</v>
      </c>
      <c r="I1096" s="49">
        <v>0</v>
      </c>
      <c r="J1096" s="49">
        <v>857.29</v>
      </c>
    </row>
    <row r="1097" spans="1:10" x14ac:dyDescent="0.35">
      <c r="A1097" s="49" t="s">
        <v>26</v>
      </c>
      <c r="B1097" s="49" t="s">
        <v>2533</v>
      </c>
      <c r="C1097" s="49" t="s">
        <v>2573</v>
      </c>
      <c r="D1097" s="49" t="s">
        <v>2574</v>
      </c>
      <c r="E1097" s="49">
        <v>520388</v>
      </c>
      <c r="F1097" s="49" t="s">
        <v>2575</v>
      </c>
      <c r="G1097" s="49" t="s">
        <v>26</v>
      </c>
      <c r="H1097" s="49" t="s">
        <v>2573</v>
      </c>
      <c r="I1097" s="49" t="s">
        <v>2574</v>
      </c>
      <c r="J1097" s="49">
        <v>22.98</v>
      </c>
    </row>
    <row r="1098" spans="1:10" x14ac:dyDescent="0.35">
      <c r="A1098" s="49" t="s">
        <v>26</v>
      </c>
      <c r="B1098" s="49" t="s">
        <v>2520</v>
      </c>
      <c r="C1098" s="49" t="s">
        <v>2576</v>
      </c>
      <c r="D1098" s="49" t="s">
        <v>2577</v>
      </c>
      <c r="E1098" s="49">
        <v>520386</v>
      </c>
      <c r="F1098" s="49" t="s">
        <v>2562</v>
      </c>
      <c r="G1098" s="49" t="s">
        <v>26</v>
      </c>
      <c r="H1098" s="49" t="s">
        <v>2576</v>
      </c>
      <c r="I1098" s="49" t="s">
        <v>2577</v>
      </c>
      <c r="J1098" s="49">
        <v>149.91200000000001</v>
      </c>
    </row>
    <row r="1099" spans="1:10" x14ac:dyDescent="0.35">
      <c r="A1099" s="49" t="s">
        <v>26</v>
      </c>
      <c r="B1099" s="49" t="s">
        <v>2520</v>
      </c>
      <c r="C1099" s="49" t="s">
        <v>2578</v>
      </c>
      <c r="D1099" s="49" t="s">
        <v>2579</v>
      </c>
      <c r="E1099" s="49">
        <v>520077</v>
      </c>
      <c r="F1099" s="49" t="s">
        <v>2550</v>
      </c>
      <c r="G1099" s="49" t="s">
        <v>26</v>
      </c>
      <c r="H1099" s="49" t="s">
        <v>2578</v>
      </c>
      <c r="I1099" s="49" t="s">
        <v>2579</v>
      </c>
      <c r="J1099" s="49">
        <v>133.32400000000001</v>
      </c>
    </row>
    <row r="1100" spans="1:10" x14ac:dyDescent="0.35">
      <c r="A1100" s="49" t="s">
        <v>26</v>
      </c>
      <c r="B1100" s="49" t="s">
        <v>2533</v>
      </c>
      <c r="C1100" s="49" t="s">
        <v>2580</v>
      </c>
      <c r="D1100" s="49" t="s">
        <v>2581</v>
      </c>
      <c r="E1100" s="49">
        <v>520003</v>
      </c>
      <c r="F1100" s="49" t="s">
        <v>2582</v>
      </c>
      <c r="G1100" s="49" t="s">
        <v>26</v>
      </c>
      <c r="H1100" s="49" t="s">
        <v>2580</v>
      </c>
      <c r="I1100" s="49" t="s">
        <v>2581</v>
      </c>
      <c r="J1100" s="49">
        <v>247.696</v>
      </c>
    </row>
    <row r="1101" spans="1:10" x14ac:dyDescent="0.35">
      <c r="A1101" s="49" t="s">
        <v>26</v>
      </c>
      <c r="B1101" s="49" t="s">
        <v>2503</v>
      </c>
      <c r="C1101" s="49">
        <v>0</v>
      </c>
      <c r="D1101" s="49">
        <v>0</v>
      </c>
      <c r="E1101" s="49">
        <v>521191</v>
      </c>
      <c r="F1101" s="49" t="s">
        <v>2511</v>
      </c>
      <c r="G1101" s="49" t="s">
        <v>26</v>
      </c>
      <c r="H1101" s="49">
        <v>0</v>
      </c>
      <c r="I1101" s="49">
        <v>0</v>
      </c>
      <c r="J1101" s="49">
        <v>0</v>
      </c>
    </row>
    <row r="1102" spans="1:10" x14ac:dyDescent="0.35">
      <c r="A1102" s="49" t="s">
        <v>26</v>
      </c>
      <c r="B1102" s="49" t="s">
        <v>2520</v>
      </c>
      <c r="C1102" s="49" t="s">
        <v>2501</v>
      </c>
      <c r="D1102" s="49">
        <v>0</v>
      </c>
      <c r="E1102" s="49">
        <v>520343</v>
      </c>
      <c r="F1102" s="49" t="s">
        <v>2583</v>
      </c>
      <c r="G1102" s="49" t="s">
        <v>26</v>
      </c>
      <c r="H1102" s="49" t="s">
        <v>2501</v>
      </c>
      <c r="I1102" s="49">
        <v>0</v>
      </c>
      <c r="J1102" s="49">
        <v>80.73</v>
      </c>
    </row>
    <row r="1103" spans="1:10" x14ac:dyDescent="0.35">
      <c r="A1103" s="49" t="s">
        <v>26</v>
      </c>
      <c r="B1103" s="49" t="s">
        <v>2503</v>
      </c>
      <c r="C1103" s="49" t="s">
        <v>2584</v>
      </c>
      <c r="D1103" s="49">
        <v>0</v>
      </c>
      <c r="E1103" s="49">
        <v>520327</v>
      </c>
      <c r="F1103" s="49" t="s">
        <v>2510</v>
      </c>
      <c r="G1103" s="49" t="s">
        <v>26</v>
      </c>
      <c r="H1103" s="49" t="s">
        <v>2584</v>
      </c>
      <c r="I1103" s="49">
        <v>0</v>
      </c>
      <c r="J1103" s="49">
        <v>1140.43</v>
      </c>
    </row>
    <row r="1104" spans="1:10" x14ac:dyDescent="0.35">
      <c r="A1104" s="49" t="s">
        <v>26</v>
      </c>
      <c r="B1104" s="49" t="s">
        <v>2533</v>
      </c>
      <c r="C1104" s="49" t="s">
        <v>2455</v>
      </c>
      <c r="D1104" s="49" t="s">
        <v>2558</v>
      </c>
      <c r="E1104" s="49">
        <v>520227</v>
      </c>
      <c r="F1104" s="49" t="s">
        <v>2559</v>
      </c>
      <c r="G1104" s="49" t="s">
        <v>26</v>
      </c>
      <c r="H1104" s="49" t="s">
        <v>2585</v>
      </c>
      <c r="I1104" s="49" t="s">
        <v>2586</v>
      </c>
      <c r="J1104" s="49">
        <v>133.82999999999998</v>
      </c>
    </row>
    <row r="1105" spans="1:10" x14ac:dyDescent="0.35">
      <c r="A1105" s="49" t="s">
        <v>26</v>
      </c>
      <c r="B1105" s="49" t="s">
        <v>2563</v>
      </c>
      <c r="C1105" s="49" t="s">
        <v>2587</v>
      </c>
      <c r="D1105" s="49" t="s">
        <v>2588</v>
      </c>
      <c r="E1105" s="49">
        <v>520318</v>
      </c>
      <c r="F1105" s="49" t="s">
        <v>1040</v>
      </c>
      <c r="G1105" s="49" t="s">
        <v>26</v>
      </c>
      <c r="H1105" s="49" t="s">
        <v>2587</v>
      </c>
      <c r="I1105" s="49" t="s">
        <v>2588</v>
      </c>
      <c r="J1105" s="49">
        <v>1238.546</v>
      </c>
    </row>
    <row r="1106" spans="1:10" x14ac:dyDescent="0.35">
      <c r="A1106" s="49" t="s">
        <v>26</v>
      </c>
      <c r="B1106" s="49" t="s">
        <v>2530</v>
      </c>
      <c r="C1106" s="49" t="s">
        <v>2589</v>
      </c>
      <c r="D1106" s="49" t="s">
        <v>2590</v>
      </c>
      <c r="E1106" s="49">
        <v>520304</v>
      </c>
      <c r="F1106" s="49" t="s">
        <v>1769</v>
      </c>
      <c r="G1106" s="49" t="s">
        <v>26</v>
      </c>
      <c r="H1106" s="49" t="s">
        <v>2589</v>
      </c>
      <c r="I1106" s="49" t="s">
        <v>2590</v>
      </c>
      <c r="J1106" s="49">
        <v>65.806000000000012</v>
      </c>
    </row>
    <row r="1107" spans="1:10" x14ac:dyDescent="0.35">
      <c r="A1107" s="49" t="s">
        <v>26</v>
      </c>
      <c r="B1107" s="49" t="s">
        <v>2503</v>
      </c>
      <c r="C1107" s="49" t="s">
        <v>2594</v>
      </c>
      <c r="D1107" s="49">
        <v>0</v>
      </c>
      <c r="E1107" s="49">
        <v>520302</v>
      </c>
      <c r="F1107" s="49" t="s">
        <v>2567</v>
      </c>
      <c r="G1107" s="49" t="s">
        <v>26</v>
      </c>
      <c r="H1107" s="49" t="s">
        <v>2594</v>
      </c>
      <c r="I1107" s="49">
        <v>0</v>
      </c>
      <c r="J1107" s="49">
        <v>175.98</v>
      </c>
    </row>
    <row r="1108" spans="1:10" x14ac:dyDescent="0.35">
      <c r="A1108" s="49" t="s">
        <v>26</v>
      </c>
      <c r="B1108" s="49" t="s">
        <v>2503</v>
      </c>
      <c r="C1108" s="49" t="s">
        <v>2595</v>
      </c>
      <c r="D1108" s="49">
        <v>0</v>
      </c>
      <c r="E1108" s="49">
        <v>520299</v>
      </c>
      <c r="F1108" s="49" t="s">
        <v>2596</v>
      </c>
      <c r="G1108" s="49" t="s">
        <v>26</v>
      </c>
      <c r="H1108" s="49" t="s">
        <v>2595</v>
      </c>
      <c r="I1108" s="49">
        <v>0</v>
      </c>
      <c r="J1108" s="49">
        <v>341.98</v>
      </c>
    </row>
    <row r="1109" spans="1:10" x14ac:dyDescent="0.35">
      <c r="A1109" s="49" t="s">
        <v>26</v>
      </c>
      <c r="B1109" s="49" t="s">
        <v>2503</v>
      </c>
      <c r="C1109" s="49" t="s">
        <v>2597</v>
      </c>
      <c r="D1109" s="49" t="s">
        <v>2598</v>
      </c>
      <c r="E1109" s="49">
        <v>520274</v>
      </c>
      <c r="F1109" s="49" t="s">
        <v>2510</v>
      </c>
      <c r="G1109" s="49" t="s">
        <v>26</v>
      </c>
      <c r="H1109" s="49" t="s">
        <v>2597</v>
      </c>
      <c r="I1109" s="49" t="s">
        <v>2598</v>
      </c>
      <c r="J1109" s="49">
        <v>20.808</v>
      </c>
    </row>
    <row r="1110" spans="1:10" x14ac:dyDescent="0.35">
      <c r="A1110" s="49" t="s">
        <v>26</v>
      </c>
      <c r="B1110" s="49" t="s">
        <v>2503</v>
      </c>
      <c r="C1110" s="49" t="s">
        <v>2599</v>
      </c>
      <c r="D1110" s="49" t="s">
        <v>2600</v>
      </c>
      <c r="E1110" s="49">
        <v>520272</v>
      </c>
      <c r="F1110" s="49" t="s">
        <v>2601</v>
      </c>
      <c r="G1110" s="49" t="s">
        <v>26</v>
      </c>
      <c r="H1110" s="49" t="s">
        <v>2599</v>
      </c>
      <c r="I1110" s="49" t="s">
        <v>2600</v>
      </c>
      <c r="J1110" s="49">
        <v>10.824</v>
      </c>
    </row>
    <row r="1111" spans="1:10" x14ac:dyDescent="0.35">
      <c r="A1111" s="49" t="s">
        <v>26</v>
      </c>
      <c r="B1111" s="49" t="s">
        <v>2503</v>
      </c>
      <c r="C1111" s="49" t="s">
        <v>2602</v>
      </c>
      <c r="D1111" s="49" t="s">
        <v>2603</v>
      </c>
      <c r="E1111" s="49">
        <v>520268</v>
      </c>
      <c r="F1111" s="49" t="s">
        <v>601</v>
      </c>
      <c r="G1111" s="49" t="s">
        <v>26</v>
      </c>
      <c r="H1111" s="49" t="s">
        <v>2602</v>
      </c>
      <c r="I1111" s="49" t="s">
        <v>2603</v>
      </c>
      <c r="J1111" s="49">
        <v>134.53200000000001</v>
      </c>
    </row>
    <row r="1112" spans="1:10" x14ac:dyDescent="0.35">
      <c r="A1112" s="49" t="s">
        <v>26</v>
      </c>
      <c r="B1112" s="49" t="s">
        <v>2533</v>
      </c>
      <c r="C1112" s="49" t="s">
        <v>2604</v>
      </c>
      <c r="D1112" s="49">
        <v>0</v>
      </c>
      <c r="E1112" s="49">
        <v>520081</v>
      </c>
      <c r="F1112" s="49" t="s">
        <v>2605</v>
      </c>
      <c r="G1112" s="49" t="s">
        <v>26</v>
      </c>
      <c r="H1112" s="49" t="s">
        <v>2604</v>
      </c>
      <c r="I1112" s="49">
        <v>0</v>
      </c>
      <c r="J1112" s="49">
        <v>20.440000000000001</v>
      </c>
    </row>
    <row r="1113" spans="1:10" x14ac:dyDescent="0.35">
      <c r="A1113" s="49" t="s">
        <v>26</v>
      </c>
      <c r="B1113" s="49" t="s">
        <v>2530</v>
      </c>
      <c r="C1113" s="49" t="s">
        <v>2553</v>
      </c>
      <c r="D1113" s="49" t="s">
        <v>2554</v>
      </c>
      <c r="E1113" s="49">
        <v>520791</v>
      </c>
      <c r="F1113" s="49" t="s">
        <v>2555</v>
      </c>
      <c r="G1113" s="49" t="s">
        <v>26</v>
      </c>
      <c r="H1113" s="49" t="s">
        <v>2606</v>
      </c>
      <c r="I1113" s="49" t="s">
        <v>2607</v>
      </c>
      <c r="J1113" s="49">
        <v>229</v>
      </c>
    </row>
    <row r="1114" spans="1:10" x14ac:dyDescent="0.35">
      <c r="A1114" s="49" t="s">
        <v>27</v>
      </c>
      <c r="B1114" s="49" t="s">
        <v>2591</v>
      </c>
      <c r="C1114" s="49" t="s">
        <v>758</v>
      </c>
      <c r="D1114" s="49" t="s">
        <v>2592</v>
      </c>
      <c r="E1114" s="49">
        <v>521845</v>
      </c>
      <c r="F1114" s="49" t="s">
        <v>2593</v>
      </c>
      <c r="G1114" s="49" t="s">
        <v>27</v>
      </c>
      <c r="H1114" s="49" t="s">
        <v>758</v>
      </c>
      <c r="I1114" s="49" t="s">
        <v>2592</v>
      </c>
      <c r="J1114" s="49">
        <v>15.384</v>
      </c>
    </row>
    <row r="1115" spans="1:10" x14ac:dyDescent="0.35">
      <c r="A1115" s="49" t="s">
        <v>27</v>
      </c>
      <c r="B1115" s="49" t="s">
        <v>2608</v>
      </c>
      <c r="C1115" s="49" t="s">
        <v>2609</v>
      </c>
      <c r="D1115" s="49" t="s">
        <v>2610</v>
      </c>
      <c r="E1115" s="49">
        <v>521210</v>
      </c>
      <c r="F1115" s="49" t="s">
        <v>2611</v>
      </c>
      <c r="G1115" s="49" t="s">
        <v>16</v>
      </c>
      <c r="H1115" s="49" t="s">
        <v>2612</v>
      </c>
      <c r="I1115" s="49" t="s">
        <v>2613</v>
      </c>
      <c r="J1115" s="49">
        <v>100.622</v>
      </c>
    </row>
    <row r="1116" spans="1:10" x14ac:dyDescent="0.35">
      <c r="A1116" s="49" t="s">
        <v>27</v>
      </c>
      <c r="B1116" s="49" t="s">
        <v>2608</v>
      </c>
      <c r="C1116" s="49" t="s">
        <v>1437</v>
      </c>
      <c r="D1116" s="49" t="s">
        <v>2614</v>
      </c>
      <c r="E1116" s="49">
        <v>520418</v>
      </c>
      <c r="F1116" s="49" t="s">
        <v>2615</v>
      </c>
      <c r="G1116" s="49" t="s">
        <v>16</v>
      </c>
      <c r="H1116" s="49" t="s">
        <v>2616</v>
      </c>
      <c r="I1116" s="49" t="s">
        <v>2497</v>
      </c>
      <c r="J1116" s="49">
        <v>26.8</v>
      </c>
    </row>
    <row r="1117" spans="1:10" x14ac:dyDescent="0.35">
      <c r="A1117" s="49" t="s">
        <v>27</v>
      </c>
      <c r="B1117" s="49" t="s">
        <v>2617</v>
      </c>
      <c r="C1117" s="49" t="s">
        <v>2618</v>
      </c>
      <c r="D1117" s="49" t="s">
        <v>2619</v>
      </c>
      <c r="E1117" s="49">
        <v>522197</v>
      </c>
      <c r="F1117" s="49" t="s">
        <v>1259</v>
      </c>
      <c r="G1117" s="49" t="s">
        <v>27</v>
      </c>
      <c r="H1117" s="49" t="s">
        <v>2618</v>
      </c>
      <c r="I1117" s="49" t="s">
        <v>2619</v>
      </c>
      <c r="J1117" s="49">
        <v>16.754000000000001</v>
      </c>
    </row>
    <row r="1118" spans="1:10" x14ac:dyDescent="0.35">
      <c r="A1118" s="49" t="s">
        <v>27</v>
      </c>
      <c r="B1118" s="49" t="s">
        <v>2617</v>
      </c>
      <c r="C1118" s="49" t="s">
        <v>2620</v>
      </c>
      <c r="D1118" s="49" t="s">
        <v>2621</v>
      </c>
      <c r="E1118" s="49">
        <v>521522</v>
      </c>
      <c r="F1118" s="49" t="s">
        <v>1209</v>
      </c>
      <c r="G1118" s="49" t="s">
        <v>27</v>
      </c>
      <c r="H1118" s="49" t="s">
        <v>2620</v>
      </c>
      <c r="I1118" s="49" t="s">
        <v>2621</v>
      </c>
      <c r="J1118" s="49">
        <v>609.22800000000007</v>
      </c>
    </row>
    <row r="1119" spans="1:10" x14ac:dyDescent="0.35">
      <c r="A1119" s="49" t="s">
        <v>27</v>
      </c>
      <c r="B1119" s="49" t="s">
        <v>2617</v>
      </c>
      <c r="C1119" s="49" t="s">
        <v>2622</v>
      </c>
      <c r="D1119" s="49" t="s">
        <v>2623</v>
      </c>
      <c r="E1119" s="49">
        <v>521427</v>
      </c>
      <c r="F1119" s="49" t="s">
        <v>1259</v>
      </c>
      <c r="G1119" s="49" t="s">
        <v>27</v>
      </c>
      <c r="H1119" s="49" t="s">
        <v>2622</v>
      </c>
      <c r="I1119" s="49" t="s">
        <v>2623</v>
      </c>
      <c r="J1119" s="49">
        <v>18.740000000000002</v>
      </c>
    </row>
    <row r="1120" spans="1:10" x14ac:dyDescent="0.35">
      <c r="A1120" s="49" t="s">
        <v>27</v>
      </c>
      <c r="B1120" s="49" t="s">
        <v>2617</v>
      </c>
      <c r="C1120" s="49" t="s">
        <v>1369</v>
      </c>
      <c r="D1120" s="49" t="s">
        <v>2624</v>
      </c>
      <c r="E1120" s="49">
        <v>521412</v>
      </c>
      <c r="F1120" s="49" t="s">
        <v>2625</v>
      </c>
      <c r="G1120" s="49" t="s">
        <v>27</v>
      </c>
      <c r="H1120" s="49" t="s">
        <v>1369</v>
      </c>
      <c r="I1120" s="49" t="s">
        <v>2624</v>
      </c>
      <c r="J1120" s="49">
        <v>34.496000000000002</v>
      </c>
    </row>
    <row r="1121" spans="1:10" x14ac:dyDescent="0.35">
      <c r="A1121" s="49" t="s">
        <v>27</v>
      </c>
      <c r="B1121" s="49" t="s">
        <v>2608</v>
      </c>
      <c r="C1121" s="49" t="s">
        <v>2626</v>
      </c>
      <c r="D1121" s="49" t="s">
        <v>2627</v>
      </c>
      <c r="E1121" s="49">
        <v>521306</v>
      </c>
      <c r="F1121" s="49" t="s">
        <v>2628</v>
      </c>
      <c r="G1121" s="49" t="s">
        <v>27</v>
      </c>
      <c r="H1121" s="49" t="s">
        <v>2626</v>
      </c>
      <c r="I1121" s="49" t="s">
        <v>2627</v>
      </c>
      <c r="J1121" s="49">
        <v>11.315999999999999</v>
      </c>
    </row>
    <row r="1122" spans="1:10" x14ac:dyDescent="0.35">
      <c r="A1122" s="49" t="s">
        <v>27</v>
      </c>
      <c r="B1122" s="49" t="s">
        <v>2608</v>
      </c>
      <c r="C1122" s="49" t="s">
        <v>2629</v>
      </c>
      <c r="D1122" s="49" t="s">
        <v>2630</v>
      </c>
      <c r="E1122" s="49">
        <v>520660</v>
      </c>
      <c r="F1122" s="49" t="s">
        <v>2631</v>
      </c>
      <c r="G1122" s="49" t="s">
        <v>27</v>
      </c>
      <c r="H1122" s="49" t="s">
        <v>2629</v>
      </c>
      <c r="I1122" s="49" t="s">
        <v>2630</v>
      </c>
      <c r="J1122" s="49">
        <v>135.756</v>
      </c>
    </row>
    <row r="1123" spans="1:10" x14ac:dyDescent="0.35">
      <c r="A1123" s="49" t="s">
        <v>27</v>
      </c>
      <c r="B1123" s="49" t="s">
        <v>2608</v>
      </c>
      <c r="C1123" s="49">
        <v>102</v>
      </c>
      <c r="D1123" s="49">
        <v>0</v>
      </c>
      <c r="E1123" s="49">
        <v>521263</v>
      </c>
      <c r="F1123" s="49" t="s">
        <v>2632</v>
      </c>
      <c r="G1123" s="49" t="s">
        <v>27</v>
      </c>
      <c r="H1123" s="49">
        <v>102</v>
      </c>
      <c r="I1123" s="49">
        <v>0</v>
      </c>
      <c r="J1123" s="49">
        <v>102</v>
      </c>
    </row>
    <row r="1124" spans="1:10" x14ac:dyDescent="0.35">
      <c r="A1124" s="49" t="s">
        <v>27</v>
      </c>
      <c r="B1124" s="49" t="s">
        <v>2591</v>
      </c>
      <c r="C1124" s="49" t="s">
        <v>2633</v>
      </c>
      <c r="D1124" s="49" t="s">
        <v>2634</v>
      </c>
      <c r="E1124" s="49">
        <v>521259</v>
      </c>
      <c r="F1124" s="49" t="s">
        <v>2635</v>
      </c>
      <c r="G1124" s="49" t="s">
        <v>27</v>
      </c>
      <c r="H1124" s="49" t="s">
        <v>2633</v>
      </c>
      <c r="I1124" s="49" t="s">
        <v>2634</v>
      </c>
      <c r="J1124" s="49">
        <v>10.744</v>
      </c>
    </row>
    <row r="1125" spans="1:10" x14ac:dyDescent="0.35">
      <c r="A1125" s="49" t="s">
        <v>27</v>
      </c>
      <c r="B1125" s="49" t="s">
        <v>2608</v>
      </c>
      <c r="C1125" s="49" t="s">
        <v>2636</v>
      </c>
      <c r="D1125" s="49" t="s">
        <v>2637</v>
      </c>
      <c r="E1125" s="49">
        <v>521249</v>
      </c>
      <c r="F1125" s="49" t="s">
        <v>2638</v>
      </c>
      <c r="G1125" s="49" t="s">
        <v>27</v>
      </c>
      <c r="H1125" s="49" t="s">
        <v>2636</v>
      </c>
      <c r="I1125" s="49" t="s">
        <v>2637</v>
      </c>
      <c r="J1125" s="49">
        <v>430.77000000000004</v>
      </c>
    </row>
    <row r="1126" spans="1:10" x14ac:dyDescent="0.35">
      <c r="A1126" s="49" t="s">
        <v>27</v>
      </c>
      <c r="B1126" s="49" t="s">
        <v>2608</v>
      </c>
      <c r="C1126" s="49" t="s">
        <v>2639</v>
      </c>
      <c r="D1126" s="49" t="s">
        <v>2640</v>
      </c>
      <c r="E1126" s="49">
        <v>520961</v>
      </c>
      <c r="F1126" s="49" t="s">
        <v>1259</v>
      </c>
      <c r="G1126" s="49" t="s">
        <v>27</v>
      </c>
      <c r="H1126" s="49" t="s">
        <v>2639</v>
      </c>
      <c r="I1126" s="49" t="s">
        <v>2640</v>
      </c>
      <c r="J1126" s="49">
        <v>14.080000000000002</v>
      </c>
    </row>
    <row r="1127" spans="1:10" x14ac:dyDescent="0.35">
      <c r="A1127" s="49" t="s">
        <v>27</v>
      </c>
      <c r="B1127" s="49" t="s">
        <v>2591</v>
      </c>
      <c r="C1127" s="49" t="s">
        <v>2641</v>
      </c>
      <c r="D1127" s="49" t="s">
        <v>2642</v>
      </c>
      <c r="E1127" s="49">
        <v>520933</v>
      </c>
      <c r="F1127" s="49" t="s">
        <v>2631</v>
      </c>
      <c r="G1127" s="49" t="s">
        <v>27</v>
      </c>
      <c r="H1127" s="49" t="s">
        <v>2641</v>
      </c>
      <c r="I1127" s="49" t="s">
        <v>2642</v>
      </c>
      <c r="J1127" s="49">
        <v>22.074000000000002</v>
      </c>
    </row>
    <row r="1128" spans="1:10" x14ac:dyDescent="0.35">
      <c r="A1128" s="49" t="s">
        <v>27</v>
      </c>
      <c r="B1128" s="49" t="s">
        <v>2608</v>
      </c>
      <c r="C1128" s="49" t="s">
        <v>2643</v>
      </c>
      <c r="D1128" s="49" t="s">
        <v>2644</v>
      </c>
      <c r="E1128" s="49">
        <v>520910</v>
      </c>
      <c r="F1128" s="49" t="s">
        <v>2611</v>
      </c>
      <c r="G1128" s="49" t="s">
        <v>27</v>
      </c>
      <c r="H1128" s="49" t="s">
        <v>2643</v>
      </c>
      <c r="I1128" s="49" t="s">
        <v>2644</v>
      </c>
      <c r="J1128" s="49">
        <v>142.89400000000001</v>
      </c>
    </row>
    <row r="1129" spans="1:10" x14ac:dyDescent="0.35">
      <c r="A1129" s="49" t="s">
        <v>27</v>
      </c>
      <c r="B1129" s="49" t="s">
        <v>2617</v>
      </c>
      <c r="C1129" s="49" t="s">
        <v>2645</v>
      </c>
      <c r="D1129" s="49" t="s">
        <v>2646</v>
      </c>
      <c r="E1129" s="49">
        <v>520862</v>
      </c>
      <c r="F1129" s="49" t="s">
        <v>2647</v>
      </c>
      <c r="G1129" s="49" t="s">
        <v>27</v>
      </c>
      <c r="H1129" s="49" t="s">
        <v>2645</v>
      </c>
      <c r="I1129" s="49" t="s">
        <v>2646</v>
      </c>
      <c r="J1129" s="49">
        <v>44.201999999999998</v>
      </c>
    </row>
    <row r="1130" spans="1:10" x14ac:dyDescent="0.35">
      <c r="A1130" s="49" t="s">
        <v>27</v>
      </c>
      <c r="B1130" s="49" t="s">
        <v>2608</v>
      </c>
      <c r="C1130" s="49">
        <v>1369</v>
      </c>
      <c r="D1130" s="49">
        <v>0</v>
      </c>
      <c r="E1130" s="49">
        <v>520736</v>
      </c>
      <c r="F1130" s="49" t="s">
        <v>121</v>
      </c>
      <c r="G1130" s="49" t="s">
        <v>27</v>
      </c>
      <c r="H1130" s="49">
        <v>1369</v>
      </c>
      <c r="I1130" s="49">
        <v>0</v>
      </c>
      <c r="J1130" s="49">
        <v>1369</v>
      </c>
    </row>
    <row r="1131" spans="1:10" x14ac:dyDescent="0.35">
      <c r="A1131" s="49" t="s">
        <v>27</v>
      </c>
      <c r="B1131" s="49" t="s">
        <v>2617</v>
      </c>
      <c r="C1131" s="49" t="s">
        <v>967</v>
      </c>
      <c r="D1131" s="49">
        <v>0</v>
      </c>
      <c r="E1131" s="49">
        <v>520550</v>
      </c>
      <c r="F1131" s="49" t="s">
        <v>1259</v>
      </c>
      <c r="G1131" s="49" t="s">
        <v>27</v>
      </c>
      <c r="H1131" s="49" t="s">
        <v>967</v>
      </c>
      <c r="I1131" s="49">
        <v>0</v>
      </c>
      <c r="J1131" s="49">
        <v>12.46</v>
      </c>
    </row>
    <row r="1132" spans="1:10" x14ac:dyDescent="0.35">
      <c r="A1132" s="49" t="s">
        <v>27</v>
      </c>
      <c r="B1132" s="49" t="s">
        <v>2608</v>
      </c>
      <c r="C1132" s="49" t="s">
        <v>2648</v>
      </c>
      <c r="D1132" s="49" t="s">
        <v>511</v>
      </c>
      <c r="E1132" s="49">
        <v>520464</v>
      </c>
      <c r="F1132" s="49" t="s">
        <v>2611</v>
      </c>
      <c r="G1132" s="49" t="s">
        <v>27</v>
      </c>
      <c r="H1132" s="49" t="s">
        <v>2648</v>
      </c>
      <c r="I1132" s="49" t="s">
        <v>511</v>
      </c>
      <c r="J1132" s="49">
        <v>15.862</v>
      </c>
    </row>
    <row r="1133" spans="1:10" x14ac:dyDescent="0.35">
      <c r="A1133" s="49" t="s">
        <v>27</v>
      </c>
      <c r="B1133" s="49" t="s">
        <v>2591</v>
      </c>
      <c r="C1133" s="49" t="s">
        <v>2649</v>
      </c>
      <c r="D1133" s="49" t="s">
        <v>2650</v>
      </c>
      <c r="E1133" s="49">
        <v>520453</v>
      </c>
      <c r="F1133" s="49" t="s">
        <v>2651</v>
      </c>
      <c r="G1133" s="49" t="s">
        <v>27</v>
      </c>
      <c r="H1133" s="49" t="s">
        <v>2652</v>
      </c>
      <c r="I1133" s="49" t="s">
        <v>2653</v>
      </c>
      <c r="J1133" s="49">
        <v>183.19800000000001</v>
      </c>
    </row>
    <row r="1134" spans="1:10" x14ac:dyDescent="0.35">
      <c r="A1134" s="49" t="s">
        <v>27</v>
      </c>
      <c r="B1134" s="49" t="s">
        <v>2591</v>
      </c>
      <c r="C1134" s="49" t="s">
        <v>2654</v>
      </c>
      <c r="D1134" s="49">
        <v>0</v>
      </c>
      <c r="E1134" s="49">
        <v>520290</v>
      </c>
      <c r="F1134" s="49" t="s">
        <v>2655</v>
      </c>
      <c r="G1134" s="49" t="s">
        <v>27</v>
      </c>
      <c r="H1134" s="49" t="s">
        <v>2654</v>
      </c>
      <c r="I1134" s="49">
        <v>0</v>
      </c>
      <c r="J1134" s="49">
        <v>627.17999999999995</v>
      </c>
    </row>
    <row r="1135" spans="1:10" x14ac:dyDescent="0.35">
      <c r="A1135" s="49" t="s">
        <v>27</v>
      </c>
      <c r="B1135" s="49" t="s">
        <v>2608</v>
      </c>
      <c r="C1135" s="49" t="s">
        <v>2661</v>
      </c>
      <c r="D1135" s="49" t="s">
        <v>2662</v>
      </c>
      <c r="E1135" s="49">
        <v>520269</v>
      </c>
      <c r="F1135" s="49" t="s">
        <v>2663</v>
      </c>
      <c r="G1135" s="49" t="s">
        <v>27</v>
      </c>
      <c r="H1135" s="49" t="s">
        <v>2661</v>
      </c>
      <c r="I1135" s="49" t="s">
        <v>2662</v>
      </c>
      <c r="J1135" s="49">
        <v>38.898000000000003</v>
      </c>
    </row>
    <row r="1136" spans="1:10" x14ac:dyDescent="0.35">
      <c r="A1136" s="49" t="s">
        <v>27</v>
      </c>
      <c r="B1136" s="49" t="s">
        <v>2608</v>
      </c>
      <c r="C1136" s="49" t="s">
        <v>2667</v>
      </c>
      <c r="D1136" s="49">
        <v>0</v>
      </c>
      <c r="E1136" s="49">
        <v>520052</v>
      </c>
      <c r="F1136" s="49" t="s">
        <v>2668</v>
      </c>
      <c r="G1136" s="49" t="s">
        <v>27</v>
      </c>
      <c r="H1136" s="49" t="s">
        <v>2667</v>
      </c>
      <c r="I1136" s="49">
        <v>0</v>
      </c>
      <c r="J1136" s="49">
        <v>126.51</v>
      </c>
    </row>
    <row r="1137" spans="1:10" x14ac:dyDescent="0.35">
      <c r="A1137" s="49" t="s">
        <v>27</v>
      </c>
      <c r="B1137" s="49" t="s">
        <v>2608</v>
      </c>
      <c r="C1137" s="49" t="s">
        <v>2609</v>
      </c>
      <c r="D1137" s="49" t="s">
        <v>2610</v>
      </c>
      <c r="E1137" s="49">
        <v>521210</v>
      </c>
      <c r="F1137" s="49" t="s">
        <v>2611</v>
      </c>
      <c r="G1137" s="49" t="s">
        <v>27</v>
      </c>
      <c r="H1137" s="49" t="s">
        <v>2669</v>
      </c>
      <c r="I1137" s="49" t="s">
        <v>2670</v>
      </c>
      <c r="J1137" s="49">
        <v>114.876</v>
      </c>
    </row>
    <row r="1138" spans="1:10" x14ac:dyDescent="0.35">
      <c r="A1138" s="49" t="s">
        <v>27</v>
      </c>
      <c r="B1138" s="49" t="s">
        <v>2591</v>
      </c>
      <c r="C1138" s="49" t="s">
        <v>2673</v>
      </c>
      <c r="D1138" s="49" t="s">
        <v>2674</v>
      </c>
      <c r="E1138" s="49">
        <v>520461</v>
      </c>
      <c r="F1138" s="49" t="s">
        <v>2675</v>
      </c>
      <c r="G1138" s="49" t="s">
        <v>27</v>
      </c>
      <c r="H1138" s="49" t="s">
        <v>2676</v>
      </c>
      <c r="I1138" s="49" t="s">
        <v>2677</v>
      </c>
      <c r="J1138" s="49">
        <v>229.68799999999999</v>
      </c>
    </row>
    <row r="1139" spans="1:10" x14ac:dyDescent="0.35">
      <c r="A1139" s="49" t="s">
        <v>27</v>
      </c>
      <c r="B1139" s="49" t="s">
        <v>2608</v>
      </c>
      <c r="C1139" s="49" t="s">
        <v>1437</v>
      </c>
      <c r="D1139" s="49" t="s">
        <v>2614</v>
      </c>
      <c r="E1139" s="49">
        <v>520418</v>
      </c>
      <c r="F1139" s="49" t="s">
        <v>2615</v>
      </c>
      <c r="G1139" s="49" t="s">
        <v>27</v>
      </c>
      <c r="H1139" s="49" t="s">
        <v>2678</v>
      </c>
      <c r="I1139" s="49" t="s">
        <v>2679</v>
      </c>
      <c r="J1139" s="49">
        <v>337.93</v>
      </c>
    </row>
    <row r="1140" spans="1:10" x14ac:dyDescent="0.35">
      <c r="A1140" s="49" t="s">
        <v>27</v>
      </c>
      <c r="B1140" s="49" t="s">
        <v>2591</v>
      </c>
      <c r="C1140" s="49" t="s">
        <v>2673</v>
      </c>
      <c r="D1140" s="49" t="s">
        <v>2674</v>
      </c>
      <c r="E1140" s="49">
        <v>520461</v>
      </c>
      <c r="F1140" s="49" t="s">
        <v>2675</v>
      </c>
      <c r="G1140" s="49" t="s">
        <v>28</v>
      </c>
      <c r="H1140" s="49">
        <v>0</v>
      </c>
      <c r="I1140" s="49" t="s">
        <v>2680</v>
      </c>
      <c r="J1140" s="49">
        <v>1.3939999999999999</v>
      </c>
    </row>
    <row r="1141" spans="1:10" x14ac:dyDescent="0.35">
      <c r="A1141" s="49" t="s">
        <v>27</v>
      </c>
      <c r="B1141" s="49" t="s">
        <v>2591</v>
      </c>
      <c r="C1141" s="49" t="s">
        <v>2649</v>
      </c>
      <c r="D1141" s="49" t="s">
        <v>2650</v>
      </c>
      <c r="E1141" s="49">
        <v>520453</v>
      </c>
      <c r="F1141" s="49" t="s">
        <v>2651</v>
      </c>
      <c r="G1141" s="49" t="s">
        <v>29</v>
      </c>
      <c r="H1141" s="49" t="s">
        <v>1958</v>
      </c>
      <c r="I1141" s="49">
        <v>235</v>
      </c>
      <c r="J1141" s="49">
        <v>104.33</v>
      </c>
    </row>
    <row r="1142" spans="1:10" x14ac:dyDescent="0.35">
      <c r="A1142" s="49" t="s">
        <v>27</v>
      </c>
      <c r="B1142" s="49" t="s">
        <v>2608</v>
      </c>
      <c r="C1142" s="49" t="s">
        <v>1437</v>
      </c>
      <c r="D1142" s="49" t="s">
        <v>2614</v>
      </c>
      <c r="E1142" s="49">
        <v>520418</v>
      </c>
      <c r="F1142" s="49" t="s">
        <v>2615</v>
      </c>
      <c r="G1142" s="49" t="s">
        <v>31</v>
      </c>
      <c r="H1142" s="49" t="s">
        <v>2681</v>
      </c>
      <c r="I1142" s="49" t="s">
        <v>2682</v>
      </c>
      <c r="J1142" s="49">
        <v>67.37</v>
      </c>
    </row>
    <row r="1143" spans="1:10" x14ac:dyDescent="0.35">
      <c r="A1143" s="49" t="s">
        <v>27</v>
      </c>
      <c r="B1143" s="49" t="s">
        <v>2591</v>
      </c>
      <c r="C1143" s="49" t="s">
        <v>2673</v>
      </c>
      <c r="D1143" s="49" t="s">
        <v>2674</v>
      </c>
      <c r="E1143" s="49">
        <v>520461</v>
      </c>
      <c r="F1143" s="49" t="s">
        <v>2675</v>
      </c>
      <c r="G1143" s="49" t="s">
        <v>32</v>
      </c>
      <c r="H1143" s="49" t="s">
        <v>2683</v>
      </c>
      <c r="I1143" s="49" t="s">
        <v>2684</v>
      </c>
      <c r="J1143" s="49">
        <v>33.695999999999998</v>
      </c>
    </row>
    <row r="1144" spans="1:10" x14ac:dyDescent="0.35">
      <c r="A1144" s="49" t="s">
        <v>28</v>
      </c>
      <c r="B1144" s="49">
        <v>34</v>
      </c>
      <c r="C1144" s="49" t="s">
        <v>2656</v>
      </c>
      <c r="D1144" s="49">
        <v>0</v>
      </c>
      <c r="E1144" s="49">
        <v>521580</v>
      </c>
      <c r="F1144" s="49" t="s">
        <v>2657</v>
      </c>
      <c r="G1144" s="49" t="s">
        <v>28</v>
      </c>
      <c r="H1144" s="49" t="s">
        <v>2656</v>
      </c>
      <c r="I1144" s="49">
        <v>0</v>
      </c>
      <c r="J1144" s="49">
        <v>26.08</v>
      </c>
    </row>
    <row r="1145" spans="1:10" x14ac:dyDescent="0.35">
      <c r="A1145" s="49" t="s">
        <v>28</v>
      </c>
      <c r="B1145" s="49">
        <v>34</v>
      </c>
      <c r="C1145" s="49" t="s">
        <v>2658</v>
      </c>
      <c r="D1145" s="49" t="s">
        <v>2659</v>
      </c>
      <c r="E1145" s="49">
        <v>521461</v>
      </c>
      <c r="F1145" s="49" t="s">
        <v>2660</v>
      </c>
      <c r="G1145" s="49" t="s">
        <v>28</v>
      </c>
      <c r="H1145" s="49" t="s">
        <v>2658</v>
      </c>
      <c r="I1145" s="49" t="s">
        <v>2659</v>
      </c>
      <c r="J1145" s="49">
        <v>23.105999999999998</v>
      </c>
    </row>
    <row r="1146" spans="1:10" x14ac:dyDescent="0.35">
      <c r="A1146" s="49" t="s">
        <v>28</v>
      </c>
      <c r="B1146" s="49">
        <v>34</v>
      </c>
      <c r="C1146" s="49" t="s">
        <v>2664</v>
      </c>
      <c r="D1146" s="49" t="s">
        <v>2665</v>
      </c>
      <c r="E1146" s="49">
        <v>521178</v>
      </c>
      <c r="F1146" s="49" t="s">
        <v>2666</v>
      </c>
      <c r="G1146" s="49" t="s">
        <v>28</v>
      </c>
      <c r="H1146" s="49" t="s">
        <v>2664</v>
      </c>
      <c r="I1146" s="49" t="s">
        <v>2665</v>
      </c>
      <c r="J1146" s="49">
        <v>364.13</v>
      </c>
    </row>
    <row r="1147" spans="1:10" x14ac:dyDescent="0.35">
      <c r="A1147" s="49" t="s">
        <v>28</v>
      </c>
      <c r="B1147" s="49">
        <v>34</v>
      </c>
      <c r="C1147" s="49">
        <v>104</v>
      </c>
      <c r="D1147" s="49" t="s">
        <v>2671</v>
      </c>
      <c r="E1147" s="49">
        <v>520157</v>
      </c>
      <c r="F1147" s="49" t="s">
        <v>2672</v>
      </c>
      <c r="G1147" s="49" t="s">
        <v>28</v>
      </c>
      <c r="H1147" s="49">
        <v>104</v>
      </c>
      <c r="I1147" s="49" t="s">
        <v>2671</v>
      </c>
      <c r="J1147" s="49">
        <v>139.69800000000001</v>
      </c>
    </row>
    <row r="1148" spans="1:10" x14ac:dyDescent="0.35">
      <c r="A1148" s="49" t="s">
        <v>28</v>
      </c>
      <c r="B1148" s="49">
        <v>34</v>
      </c>
      <c r="C1148" s="49" t="s">
        <v>2685</v>
      </c>
      <c r="D1148" s="49" t="s">
        <v>2686</v>
      </c>
      <c r="E1148" s="49">
        <v>521241</v>
      </c>
      <c r="F1148" s="49" t="s">
        <v>2687</v>
      </c>
      <c r="G1148" s="49" t="s">
        <v>27</v>
      </c>
      <c r="H1148" s="49" t="s">
        <v>1505</v>
      </c>
      <c r="I1148" s="49" t="s">
        <v>2688</v>
      </c>
      <c r="J1148" s="49">
        <v>4.12</v>
      </c>
    </row>
    <row r="1149" spans="1:10" x14ac:dyDescent="0.35">
      <c r="A1149" s="49" t="s">
        <v>28</v>
      </c>
      <c r="B1149" s="49">
        <v>34</v>
      </c>
      <c r="C1149" s="49" t="s">
        <v>2689</v>
      </c>
      <c r="D1149" s="49" t="s">
        <v>2690</v>
      </c>
      <c r="E1149" s="49">
        <v>521002</v>
      </c>
      <c r="F1149" s="49" t="s">
        <v>2691</v>
      </c>
      <c r="G1149" s="49" t="s">
        <v>27</v>
      </c>
      <c r="H1149" s="49">
        <v>16</v>
      </c>
      <c r="I1149" s="49" t="s">
        <v>2692</v>
      </c>
      <c r="J1149" s="49">
        <v>52.001999999999995</v>
      </c>
    </row>
    <row r="1150" spans="1:10" x14ac:dyDescent="0.35">
      <c r="A1150" s="49" t="s">
        <v>28</v>
      </c>
      <c r="B1150" s="49">
        <v>34</v>
      </c>
      <c r="C1150" s="49" t="s">
        <v>2693</v>
      </c>
      <c r="D1150" s="49" t="s">
        <v>2694</v>
      </c>
      <c r="E1150" s="49">
        <v>521198</v>
      </c>
      <c r="F1150" s="49" t="s">
        <v>2695</v>
      </c>
      <c r="G1150" s="49" t="s">
        <v>28</v>
      </c>
      <c r="H1150" s="49" t="s">
        <v>2693</v>
      </c>
      <c r="I1150" s="49" t="s">
        <v>2694</v>
      </c>
      <c r="J1150" s="49">
        <v>63.405999999999999</v>
      </c>
    </row>
    <row r="1151" spans="1:10" x14ac:dyDescent="0.35">
      <c r="A1151" s="49" t="s">
        <v>28</v>
      </c>
      <c r="B1151" s="49">
        <v>34</v>
      </c>
      <c r="C1151" s="49" t="s">
        <v>2696</v>
      </c>
      <c r="D1151" s="49" t="s">
        <v>2697</v>
      </c>
      <c r="E1151" s="49">
        <v>520899</v>
      </c>
      <c r="F1151" s="49" t="s">
        <v>2698</v>
      </c>
      <c r="G1151" s="49" t="s">
        <v>28</v>
      </c>
      <c r="H1151" s="49" t="s">
        <v>2699</v>
      </c>
      <c r="I1151" s="49" t="s">
        <v>2700</v>
      </c>
      <c r="J1151" s="49">
        <v>265.14400000000001</v>
      </c>
    </row>
    <row r="1152" spans="1:10" x14ac:dyDescent="0.35">
      <c r="A1152" s="49" t="s">
        <v>28</v>
      </c>
      <c r="B1152" s="49">
        <v>34</v>
      </c>
      <c r="C1152" s="49" t="s">
        <v>2701</v>
      </c>
      <c r="D1152" s="49" t="s">
        <v>2702</v>
      </c>
      <c r="E1152" s="49">
        <v>520552</v>
      </c>
      <c r="F1152" s="49" t="s">
        <v>2703</v>
      </c>
      <c r="G1152" s="49" t="s">
        <v>28</v>
      </c>
      <c r="H1152" s="49" t="s">
        <v>2701</v>
      </c>
      <c r="I1152" s="49" t="s">
        <v>2702</v>
      </c>
      <c r="J1152" s="49">
        <v>210.91</v>
      </c>
    </row>
    <row r="1153" spans="1:10" x14ac:dyDescent="0.35">
      <c r="A1153" s="49" t="s">
        <v>28</v>
      </c>
      <c r="B1153" s="49">
        <v>34</v>
      </c>
      <c r="C1153" s="49" t="s">
        <v>2685</v>
      </c>
      <c r="D1153" s="49" t="s">
        <v>2686</v>
      </c>
      <c r="E1153" s="49">
        <v>521241</v>
      </c>
      <c r="F1153" s="49" t="s">
        <v>2687</v>
      </c>
      <c r="G1153" s="49" t="s">
        <v>28</v>
      </c>
      <c r="H1153" s="49" t="s">
        <v>2704</v>
      </c>
      <c r="I1153" s="49" t="s">
        <v>2705</v>
      </c>
      <c r="J1153" s="49">
        <v>512.56200000000001</v>
      </c>
    </row>
    <row r="1154" spans="1:10" x14ac:dyDescent="0.35">
      <c r="A1154" s="49" t="s">
        <v>28</v>
      </c>
      <c r="B1154" s="49">
        <v>34</v>
      </c>
      <c r="C1154" s="49" t="s">
        <v>2689</v>
      </c>
      <c r="D1154" s="49" t="s">
        <v>2690</v>
      </c>
      <c r="E1154" s="49">
        <v>521002</v>
      </c>
      <c r="F1154" s="49" t="s">
        <v>2691</v>
      </c>
      <c r="G1154" s="49" t="s">
        <v>28</v>
      </c>
      <c r="H1154" s="49" t="s">
        <v>2706</v>
      </c>
      <c r="I1154" s="49" t="s">
        <v>2707</v>
      </c>
      <c r="J1154" s="49">
        <v>130.36799999999999</v>
      </c>
    </row>
    <row r="1155" spans="1:10" x14ac:dyDescent="0.35">
      <c r="A1155" s="49" t="s">
        <v>28</v>
      </c>
      <c r="B1155" s="49">
        <v>34</v>
      </c>
      <c r="C1155" s="49" t="s">
        <v>2696</v>
      </c>
      <c r="D1155" s="49" t="s">
        <v>2697</v>
      </c>
      <c r="E1155" s="49">
        <v>520899</v>
      </c>
      <c r="F1155" s="49" t="s">
        <v>2698</v>
      </c>
      <c r="G1155" s="49" t="s">
        <v>29</v>
      </c>
      <c r="H1155" s="49" t="s">
        <v>2708</v>
      </c>
      <c r="I1155" s="49" t="s">
        <v>2709</v>
      </c>
      <c r="J1155" s="49">
        <v>114.4</v>
      </c>
    </row>
    <row r="1156" spans="1:10" x14ac:dyDescent="0.35">
      <c r="A1156" s="49" t="s">
        <v>28</v>
      </c>
      <c r="B1156" s="49">
        <v>34</v>
      </c>
      <c r="C1156" s="49" t="s">
        <v>2689</v>
      </c>
      <c r="D1156" s="49" t="s">
        <v>2690</v>
      </c>
      <c r="E1156" s="49">
        <v>521002</v>
      </c>
      <c r="F1156" s="49" t="s">
        <v>2691</v>
      </c>
      <c r="G1156" s="49" t="s">
        <v>29</v>
      </c>
      <c r="H1156" s="49" t="s">
        <v>2714</v>
      </c>
      <c r="I1156" s="49" t="s">
        <v>2715</v>
      </c>
      <c r="J1156" s="49">
        <v>21.556000000000001</v>
      </c>
    </row>
    <row r="1157" spans="1:10" x14ac:dyDescent="0.35">
      <c r="A1157" s="49" t="s">
        <v>29</v>
      </c>
      <c r="B1157" s="49" t="s">
        <v>2710</v>
      </c>
      <c r="C1157" s="49" t="s">
        <v>2711</v>
      </c>
      <c r="D1157" s="49" t="s">
        <v>2712</v>
      </c>
      <c r="E1157" s="49">
        <v>520546</v>
      </c>
      <c r="F1157" s="49" t="s">
        <v>2713</v>
      </c>
      <c r="G1157" s="49" t="s">
        <v>29</v>
      </c>
      <c r="H1157" s="49" t="s">
        <v>2711</v>
      </c>
      <c r="I1157" s="49" t="s">
        <v>2712</v>
      </c>
      <c r="J1157" s="49">
        <v>114.38</v>
      </c>
    </row>
    <row r="1158" spans="1:10" x14ac:dyDescent="0.35">
      <c r="A1158" s="49" t="s">
        <v>29</v>
      </c>
      <c r="B1158" s="49" t="s">
        <v>2710</v>
      </c>
      <c r="C1158" s="49" t="s">
        <v>2716</v>
      </c>
      <c r="D1158" s="49" t="s">
        <v>2717</v>
      </c>
      <c r="E1158" s="49">
        <v>521406</v>
      </c>
      <c r="F1158" s="49" t="s">
        <v>2718</v>
      </c>
      <c r="G1158" s="49" t="s">
        <v>8</v>
      </c>
      <c r="H1158" s="49" t="s">
        <v>236</v>
      </c>
      <c r="I1158" s="49" t="s">
        <v>2719</v>
      </c>
      <c r="J1158" s="49">
        <v>5.3639999999999999</v>
      </c>
    </row>
    <row r="1159" spans="1:10" x14ac:dyDescent="0.35">
      <c r="A1159" s="49" t="s">
        <v>29</v>
      </c>
      <c r="B1159" s="49" t="s">
        <v>2710</v>
      </c>
      <c r="C1159" s="49" t="s">
        <v>2716</v>
      </c>
      <c r="D1159" s="49" t="s">
        <v>2717</v>
      </c>
      <c r="E1159" s="49">
        <v>521406</v>
      </c>
      <c r="F1159" s="49" t="s">
        <v>2718</v>
      </c>
      <c r="G1159" s="49" t="s">
        <v>28</v>
      </c>
      <c r="H1159" s="49">
        <v>0</v>
      </c>
      <c r="I1159" s="49" t="s">
        <v>2720</v>
      </c>
      <c r="J1159" s="49">
        <v>3.4340000000000002</v>
      </c>
    </row>
    <row r="1160" spans="1:10" x14ac:dyDescent="0.35">
      <c r="A1160" s="49" t="s">
        <v>29</v>
      </c>
      <c r="B1160" s="49" t="s">
        <v>2710</v>
      </c>
      <c r="C1160" s="49" t="s">
        <v>2721</v>
      </c>
      <c r="D1160" s="49" t="s">
        <v>2722</v>
      </c>
      <c r="E1160" s="49">
        <v>522828</v>
      </c>
      <c r="F1160" s="49" t="s">
        <v>2660</v>
      </c>
      <c r="G1160" s="49" t="s">
        <v>29</v>
      </c>
      <c r="H1160" s="49" t="s">
        <v>2721</v>
      </c>
      <c r="I1160" s="49" t="s">
        <v>2722</v>
      </c>
      <c r="J1160" s="49">
        <v>74.804000000000002</v>
      </c>
    </row>
    <row r="1161" spans="1:10" x14ac:dyDescent="0.35">
      <c r="A1161" s="49" t="s">
        <v>29</v>
      </c>
      <c r="B1161" s="49" t="s">
        <v>2710</v>
      </c>
      <c r="C1161" s="49" t="s">
        <v>2716</v>
      </c>
      <c r="D1161" s="49" t="s">
        <v>2717</v>
      </c>
      <c r="E1161" s="49">
        <v>521406</v>
      </c>
      <c r="F1161" s="49" t="s">
        <v>2718</v>
      </c>
      <c r="G1161" s="49" t="s">
        <v>29</v>
      </c>
      <c r="H1161" s="49" t="s">
        <v>1597</v>
      </c>
      <c r="I1161" s="49" t="s">
        <v>2723</v>
      </c>
      <c r="J1161" s="49">
        <v>252.02600000000001</v>
      </c>
    </row>
    <row r="1162" spans="1:10" x14ac:dyDescent="0.35">
      <c r="A1162" s="49" t="s">
        <v>29</v>
      </c>
      <c r="B1162" s="49">
        <v>46</v>
      </c>
      <c r="C1162" s="49" t="s">
        <v>2724</v>
      </c>
      <c r="D1162" s="49" t="s">
        <v>2725</v>
      </c>
      <c r="E1162" s="49">
        <v>522312</v>
      </c>
      <c r="F1162" s="49" t="s">
        <v>2713</v>
      </c>
      <c r="G1162" s="49" t="s">
        <v>29</v>
      </c>
      <c r="H1162" s="49" t="s">
        <v>2724</v>
      </c>
      <c r="I1162" s="49" t="s">
        <v>2725</v>
      </c>
      <c r="J1162" s="49">
        <v>74.813999999999993</v>
      </c>
    </row>
    <row r="1163" spans="1:10" x14ac:dyDescent="0.35">
      <c r="A1163" s="49" t="s">
        <v>29</v>
      </c>
      <c r="B1163" s="49" t="s">
        <v>2726</v>
      </c>
      <c r="C1163" s="49" t="s">
        <v>2727</v>
      </c>
      <c r="D1163" s="49" t="s">
        <v>2728</v>
      </c>
      <c r="E1163" s="49">
        <v>521507</v>
      </c>
      <c r="F1163" s="49" t="s">
        <v>2729</v>
      </c>
      <c r="G1163" s="49" t="s">
        <v>29</v>
      </c>
      <c r="H1163" s="49" t="s">
        <v>2727</v>
      </c>
      <c r="I1163" s="49" t="s">
        <v>2728</v>
      </c>
      <c r="J1163" s="49">
        <v>694.63200000000006</v>
      </c>
    </row>
    <row r="1164" spans="1:10" x14ac:dyDescent="0.35">
      <c r="A1164" s="49" t="s">
        <v>29</v>
      </c>
      <c r="B1164" s="49" t="s">
        <v>2730</v>
      </c>
      <c r="C1164" s="49" t="s">
        <v>2731</v>
      </c>
      <c r="D1164" s="49">
        <v>0</v>
      </c>
      <c r="E1164" s="49">
        <v>521064</v>
      </c>
      <c r="F1164" s="49" t="s">
        <v>2732</v>
      </c>
      <c r="G1164" s="49" t="s">
        <v>29</v>
      </c>
      <c r="H1164" s="49" t="s">
        <v>2731</v>
      </c>
      <c r="I1164" s="49">
        <v>0</v>
      </c>
      <c r="J1164" s="49">
        <v>246.39</v>
      </c>
    </row>
    <row r="1165" spans="1:10" x14ac:dyDescent="0.35">
      <c r="A1165" s="49" t="s">
        <v>29</v>
      </c>
      <c r="B1165" s="49" t="s">
        <v>2730</v>
      </c>
      <c r="C1165" s="49" t="s">
        <v>2733</v>
      </c>
      <c r="D1165" s="49">
        <v>0</v>
      </c>
      <c r="E1165" s="49">
        <v>521032</v>
      </c>
      <c r="F1165" s="49" t="s">
        <v>2734</v>
      </c>
      <c r="G1165" s="49" t="s">
        <v>29</v>
      </c>
      <c r="H1165" s="49" t="s">
        <v>2733</v>
      </c>
      <c r="I1165" s="49">
        <v>0</v>
      </c>
      <c r="J1165" s="49">
        <v>197.53</v>
      </c>
    </row>
    <row r="1166" spans="1:10" x14ac:dyDescent="0.35">
      <c r="A1166" s="49" t="s">
        <v>29</v>
      </c>
      <c r="B1166" s="49">
        <v>46</v>
      </c>
      <c r="C1166" s="49" t="s">
        <v>2735</v>
      </c>
      <c r="D1166" s="49" t="s">
        <v>2736</v>
      </c>
      <c r="E1166" s="49">
        <v>520994</v>
      </c>
      <c r="F1166" s="49" t="s">
        <v>2737</v>
      </c>
      <c r="G1166" s="49" t="s">
        <v>29</v>
      </c>
      <c r="H1166" s="49" t="s">
        <v>2735</v>
      </c>
      <c r="I1166" s="49" t="s">
        <v>2736</v>
      </c>
      <c r="J1166" s="49">
        <v>390.13199999999995</v>
      </c>
    </row>
    <row r="1167" spans="1:10" x14ac:dyDescent="0.35">
      <c r="A1167" s="49" t="s">
        <v>29</v>
      </c>
      <c r="B1167" s="49" t="s">
        <v>2710</v>
      </c>
      <c r="C1167" s="49" t="s">
        <v>2738</v>
      </c>
      <c r="D1167" s="49">
        <v>0</v>
      </c>
      <c r="E1167" s="49">
        <v>520935</v>
      </c>
      <c r="F1167" s="49" t="s">
        <v>2660</v>
      </c>
      <c r="G1167" s="49" t="s">
        <v>29</v>
      </c>
      <c r="H1167" s="49" t="s">
        <v>2738</v>
      </c>
      <c r="I1167" s="49">
        <v>0</v>
      </c>
      <c r="J1167" s="49">
        <v>24.99</v>
      </c>
    </row>
    <row r="1168" spans="1:10" x14ac:dyDescent="0.35">
      <c r="A1168" s="49" t="s">
        <v>29</v>
      </c>
      <c r="B1168" s="49" t="s">
        <v>2710</v>
      </c>
      <c r="C1168" s="49" t="s">
        <v>2739</v>
      </c>
      <c r="D1168" s="49" t="s">
        <v>2740</v>
      </c>
      <c r="E1168" s="49">
        <v>520799</v>
      </c>
      <c r="F1168" s="49" t="s">
        <v>2741</v>
      </c>
      <c r="G1168" s="49" t="s">
        <v>29</v>
      </c>
      <c r="H1168" s="49" t="s">
        <v>2739</v>
      </c>
      <c r="I1168" s="49" t="s">
        <v>2740</v>
      </c>
      <c r="J1168" s="49">
        <v>21.131999999999998</v>
      </c>
    </row>
    <row r="1169" spans="1:10" x14ac:dyDescent="0.35">
      <c r="A1169" s="49" t="s">
        <v>29</v>
      </c>
      <c r="B1169" s="49" t="s">
        <v>2726</v>
      </c>
      <c r="C1169" s="49" t="s">
        <v>2743</v>
      </c>
      <c r="D1169" s="49">
        <v>0</v>
      </c>
      <c r="E1169" s="49">
        <v>520297</v>
      </c>
      <c r="F1169" s="49" t="s">
        <v>121</v>
      </c>
      <c r="G1169" s="49" t="s">
        <v>29</v>
      </c>
      <c r="H1169" s="49" t="s">
        <v>2743</v>
      </c>
      <c r="I1169" s="49">
        <v>0</v>
      </c>
      <c r="J1169" s="49">
        <v>202.15</v>
      </c>
    </row>
    <row r="1170" spans="1:10" x14ac:dyDescent="0.35">
      <c r="A1170" s="49" t="s">
        <v>29</v>
      </c>
      <c r="B1170" s="49">
        <v>46</v>
      </c>
      <c r="C1170" s="49" t="s">
        <v>2744</v>
      </c>
      <c r="D1170" s="49" t="s">
        <v>2745</v>
      </c>
      <c r="E1170" s="49">
        <v>520161</v>
      </c>
      <c r="F1170" s="49" t="s">
        <v>2746</v>
      </c>
      <c r="G1170" s="49" t="s">
        <v>29</v>
      </c>
      <c r="H1170" s="49" t="s">
        <v>2744</v>
      </c>
      <c r="I1170" s="49" t="s">
        <v>2745</v>
      </c>
      <c r="J1170" s="49">
        <v>190.41199999999998</v>
      </c>
    </row>
    <row r="1171" spans="1:10" x14ac:dyDescent="0.35">
      <c r="A1171" s="49" t="s">
        <v>30</v>
      </c>
      <c r="B1171" s="49">
        <v>45</v>
      </c>
      <c r="C1171" s="49">
        <v>553</v>
      </c>
      <c r="D1171" s="49">
        <v>0</v>
      </c>
      <c r="E1171" s="49">
        <v>520535</v>
      </c>
      <c r="F1171" s="49" t="s">
        <v>2742</v>
      </c>
      <c r="G1171" s="49" t="s">
        <v>30</v>
      </c>
      <c r="H1171" s="49">
        <v>553</v>
      </c>
      <c r="I1171" s="49">
        <v>0</v>
      </c>
      <c r="J1171" s="49">
        <v>553</v>
      </c>
    </row>
    <row r="1172" spans="1:10" x14ac:dyDescent="0.35">
      <c r="A1172" s="49" t="s">
        <v>30</v>
      </c>
      <c r="B1172" s="49">
        <v>45</v>
      </c>
      <c r="C1172" s="49" t="s">
        <v>2747</v>
      </c>
      <c r="D1172" s="49" t="s">
        <v>2748</v>
      </c>
      <c r="E1172" s="49">
        <v>521326</v>
      </c>
      <c r="F1172" s="49" t="s">
        <v>2749</v>
      </c>
      <c r="G1172" s="49" t="s">
        <v>29</v>
      </c>
      <c r="H1172" s="49" t="s">
        <v>2750</v>
      </c>
      <c r="I1172" s="49" t="s">
        <v>2751</v>
      </c>
      <c r="J1172" s="49">
        <v>53.614000000000004</v>
      </c>
    </row>
    <row r="1173" spans="1:10" x14ac:dyDescent="0.35">
      <c r="A1173" s="49" t="s">
        <v>30</v>
      </c>
      <c r="B1173" s="49">
        <v>45</v>
      </c>
      <c r="C1173" s="49" t="s">
        <v>2752</v>
      </c>
      <c r="D1173" s="49">
        <v>0</v>
      </c>
      <c r="E1173" s="49">
        <v>521785</v>
      </c>
      <c r="F1173" s="49" t="s">
        <v>2753</v>
      </c>
      <c r="G1173" s="49" t="s">
        <v>30</v>
      </c>
      <c r="H1173" s="49" t="s">
        <v>2752</v>
      </c>
      <c r="I1173" s="49">
        <v>0</v>
      </c>
      <c r="J1173" s="49">
        <v>87.62</v>
      </c>
    </row>
    <row r="1174" spans="1:10" x14ac:dyDescent="0.35">
      <c r="A1174" s="49" t="s">
        <v>30</v>
      </c>
      <c r="B1174" s="49">
        <v>45</v>
      </c>
      <c r="C1174" s="49" t="s">
        <v>2757</v>
      </c>
      <c r="D1174" s="49">
        <v>0</v>
      </c>
      <c r="E1174" s="49">
        <v>520944</v>
      </c>
      <c r="F1174" s="49" t="s">
        <v>2758</v>
      </c>
      <c r="G1174" s="49" t="s">
        <v>30</v>
      </c>
      <c r="H1174" s="49" t="s">
        <v>2757</v>
      </c>
      <c r="I1174" s="49">
        <v>0</v>
      </c>
      <c r="J1174" s="49">
        <v>98.93</v>
      </c>
    </row>
    <row r="1175" spans="1:10" x14ac:dyDescent="0.35">
      <c r="A1175" s="49" t="s">
        <v>30</v>
      </c>
      <c r="B1175" s="49">
        <v>45</v>
      </c>
      <c r="C1175" s="49" t="s">
        <v>2759</v>
      </c>
      <c r="D1175" s="49" t="s">
        <v>2760</v>
      </c>
      <c r="E1175" s="49">
        <v>520938</v>
      </c>
      <c r="F1175" s="49" t="s">
        <v>2761</v>
      </c>
      <c r="G1175" s="49" t="s">
        <v>30</v>
      </c>
      <c r="H1175" s="49" t="s">
        <v>2759</v>
      </c>
      <c r="I1175" s="49" t="s">
        <v>2760</v>
      </c>
      <c r="J1175" s="49">
        <v>104.898</v>
      </c>
    </row>
    <row r="1176" spans="1:10" x14ac:dyDescent="0.35">
      <c r="A1176" s="49" t="s">
        <v>30</v>
      </c>
      <c r="B1176" s="49">
        <v>45</v>
      </c>
      <c r="C1176" s="49" t="s">
        <v>2762</v>
      </c>
      <c r="D1176" s="49" t="s">
        <v>2763</v>
      </c>
      <c r="E1176" s="49">
        <v>520803</v>
      </c>
      <c r="F1176" s="49" t="s">
        <v>2764</v>
      </c>
      <c r="G1176" s="49" t="s">
        <v>30</v>
      </c>
      <c r="H1176" s="49" t="s">
        <v>2762</v>
      </c>
      <c r="I1176" s="49" t="s">
        <v>2763</v>
      </c>
      <c r="J1176" s="49">
        <v>181.83999999999997</v>
      </c>
    </row>
    <row r="1177" spans="1:10" x14ac:dyDescent="0.35">
      <c r="A1177" s="49" t="s">
        <v>30</v>
      </c>
      <c r="B1177" s="49">
        <v>45</v>
      </c>
      <c r="C1177" s="49" t="s">
        <v>2765</v>
      </c>
      <c r="D1177" s="49" t="s">
        <v>2766</v>
      </c>
      <c r="E1177" s="49">
        <v>520693</v>
      </c>
      <c r="F1177" s="49" t="s">
        <v>2767</v>
      </c>
      <c r="G1177" s="49" t="s">
        <v>30</v>
      </c>
      <c r="H1177" s="49" t="s">
        <v>2765</v>
      </c>
      <c r="I1177" s="49" t="s">
        <v>2766</v>
      </c>
      <c r="J1177" s="49">
        <v>107.94800000000001</v>
      </c>
    </row>
    <row r="1178" spans="1:10" x14ac:dyDescent="0.35">
      <c r="A1178" s="49" t="s">
        <v>30</v>
      </c>
      <c r="B1178" s="49">
        <v>45</v>
      </c>
      <c r="C1178" s="49">
        <v>163</v>
      </c>
      <c r="D1178" s="49">
        <v>0</v>
      </c>
      <c r="E1178" s="49">
        <v>520581</v>
      </c>
      <c r="F1178" s="49" t="s">
        <v>2770</v>
      </c>
      <c r="G1178" s="49" t="s">
        <v>30</v>
      </c>
      <c r="H1178" s="49">
        <v>163</v>
      </c>
      <c r="I1178" s="49">
        <v>0</v>
      </c>
      <c r="J1178" s="49">
        <v>163</v>
      </c>
    </row>
    <row r="1179" spans="1:10" x14ac:dyDescent="0.35">
      <c r="A1179" s="49" t="s">
        <v>30</v>
      </c>
      <c r="B1179" s="49">
        <v>45</v>
      </c>
      <c r="C1179" s="49" t="s">
        <v>2775</v>
      </c>
      <c r="D1179" s="49" t="s">
        <v>2776</v>
      </c>
      <c r="E1179" s="49">
        <v>520483</v>
      </c>
      <c r="F1179" s="49" t="s">
        <v>2777</v>
      </c>
      <c r="G1179" s="49" t="s">
        <v>30</v>
      </c>
      <c r="H1179" s="49" t="s">
        <v>2775</v>
      </c>
      <c r="I1179" s="49" t="s">
        <v>2776</v>
      </c>
      <c r="J1179" s="49">
        <v>105.548</v>
      </c>
    </row>
    <row r="1180" spans="1:10" x14ac:dyDescent="0.35">
      <c r="A1180" s="49" t="s">
        <v>30</v>
      </c>
      <c r="B1180" s="49">
        <v>45</v>
      </c>
      <c r="C1180" s="49" t="s">
        <v>2747</v>
      </c>
      <c r="D1180" s="49" t="s">
        <v>2748</v>
      </c>
      <c r="E1180" s="49">
        <v>521326</v>
      </c>
      <c r="F1180" s="49" t="s">
        <v>2749</v>
      </c>
      <c r="G1180" s="49" t="s">
        <v>30</v>
      </c>
      <c r="H1180" s="49" t="s">
        <v>2783</v>
      </c>
      <c r="I1180" s="49" t="s">
        <v>2784</v>
      </c>
      <c r="J1180" s="49">
        <v>93.425999999999988</v>
      </c>
    </row>
    <row r="1181" spans="1:10" x14ac:dyDescent="0.35">
      <c r="A1181" s="49" t="s">
        <v>31</v>
      </c>
      <c r="B1181" s="49" t="s">
        <v>2754</v>
      </c>
      <c r="C1181" s="49" t="s">
        <v>2755</v>
      </c>
      <c r="D1181" s="49">
        <v>0</v>
      </c>
      <c r="E1181" s="49">
        <v>521854</v>
      </c>
      <c r="F1181" s="49" t="s">
        <v>2756</v>
      </c>
      <c r="G1181" s="49" t="s">
        <v>31</v>
      </c>
      <c r="H1181" s="49" t="s">
        <v>2755</v>
      </c>
      <c r="I1181" s="49">
        <v>0</v>
      </c>
      <c r="J1181" s="49">
        <v>251.84</v>
      </c>
    </row>
    <row r="1182" spans="1:10" x14ac:dyDescent="0.35">
      <c r="A1182" s="49" t="s">
        <v>31</v>
      </c>
      <c r="B1182" s="49" t="s">
        <v>2768</v>
      </c>
      <c r="C1182" s="49" t="s">
        <v>2769</v>
      </c>
      <c r="D1182" s="49">
        <v>0</v>
      </c>
      <c r="E1182" s="49">
        <v>521442</v>
      </c>
      <c r="F1182" s="49" t="s">
        <v>2756</v>
      </c>
      <c r="G1182" s="49" t="s">
        <v>31</v>
      </c>
      <c r="H1182" s="49" t="s">
        <v>2769</v>
      </c>
      <c r="I1182" s="49">
        <v>0</v>
      </c>
      <c r="J1182" s="49">
        <v>151.88</v>
      </c>
    </row>
    <row r="1183" spans="1:10" x14ac:dyDescent="0.35">
      <c r="A1183" s="49" t="s">
        <v>31</v>
      </c>
      <c r="B1183" s="49" t="s">
        <v>2771</v>
      </c>
      <c r="C1183" s="49" t="s">
        <v>2772</v>
      </c>
      <c r="D1183" s="49" t="s">
        <v>2773</v>
      </c>
      <c r="E1183" s="49">
        <v>521006</v>
      </c>
      <c r="F1183" s="49" t="s">
        <v>2774</v>
      </c>
      <c r="G1183" s="49" t="s">
        <v>31</v>
      </c>
      <c r="H1183" s="49" t="s">
        <v>2772</v>
      </c>
      <c r="I1183" s="49" t="s">
        <v>2773</v>
      </c>
      <c r="J1183" s="49">
        <v>70.49199999999999</v>
      </c>
    </row>
    <row r="1184" spans="1:10" x14ac:dyDescent="0.35">
      <c r="A1184" s="49" t="s">
        <v>31</v>
      </c>
      <c r="B1184" s="49" t="s">
        <v>2778</v>
      </c>
      <c r="C1184" s="49" t="s">
        <v>2779</v>
      </c>
      <c r="D1184" s="49" t="s">
        <v>689</v>
      </c>
      <c r="E1184" s="49">
        <v>520936</v>
      </c>
      <c r="F1184" s="49" t="s">
        <v>621</v>
      </c>
      <c r="G1184" s="49" t="s">
        <v>31</v>
      </c>
      <c r="H1184" s="49" t="s">
        <v>2779</v>
      </c>
      <c r="I1184" s="49" t="s">
        <v>689</v>
      </c>
      <c r="J1184" s="49">
        <v>204.1</v>
      </c>
    </row>
    <row r="1185" spans="1:10" x14ac:dyDescent="0.35">
      <c r="A1185" s="49" t="s">
        <v>31</v>
      </c>
      <c r="B1185" s="49" t="s">
        <v>2768</v>
      </c>
      <c r="C1185" s="49" t="s">
        <v>2780</v>
      </c>
      <c r="D1185" s="49" t="s">
        <v>2781</v>
      </c>
      <c r="E1185" s="49">
        <v>520767</v>
      </c>
      <c r="F1185" s="49" t="s">
        <v>2782</v>
      </c>
      <c r="G1185" s="49" t="s">
        <v>31</v>
      </c>
      <c r="H1185" s="49" t="s">
        <v>2780</v>
      </c>
      <c r="I1185" s="49" t="s">
        <v>2781</v>
      </c>
      <c r="J1185" s="49">
        <v>200.93800000000002</v>
      </c>
    </row>
    <row r="1186" spans="1:10" x14ac:dyDescent="0.35">
      <c r="A1186" s="49" t="s">
        <v>31</v>
      </c>
      <c r="B1186" s="49" t="s">
        <v>2768</v>
      </c>
      <c r="C1186" s="49" t="s">
        <v>2785</v>
      </c>
      <c r="D1186" s="49" t="s">
        <v>2786</v>
      </c>
      <c r="E1186" s="49">
        <v>520333</v>
      </c>
      <c r="F1186" s="49" t="s">
        <v>2787</v>
      </c>
      <c r="G1186" s="49" t="s">
        <v>16</v>
      </c>
      <c r="H1186" s="49" t="s">
        <v>2788</v>
      </c>
      <c r="I1186" s="49">
        <v>0</v>
      </c>
      <c r="J1186" s="49">
        <v>9.51</v>
      </c>
    </row>
    <row r="1187" spans="1:10" x14ac:dyDescent="0.35">
      <c r="A1187" s="49" t="s">
        <v>31</v>
      </c>
      <c r="B1187" s="49" t="s">
        <v>2778</v>
      </c>
      <c r="C1187" s="49" t="s">
        <v>2789</v>
      </c>
      <c r="D1187" s="49" t="s">
        <v>2790</v>
      </c>
      <c r="E1187" s="49">
        <v>520231</v>
      </c>
      <c r="F1187" s="49" t="s">
        <v>1560</v>
      </c>
      <c r="G1187" s="49" t="s">
        <v>20</v>
      </c>
      <c r="H1187" s="49" t="s">
        <v>2791</v>
      </c>
      <c r="I1187" s="49" t="s">
        <v>2792</v>
      </c>
      <c r="J1187" s="49">
        <v>3.1619999999999999</v>
      </c>
    </row>
    <row r="1188" spans="1:10" x14ac:dyDescent="0.35">
      <c r="A1188" s="49" t="s">
        <v>31</v>
      </c>
      <c r="B1188" s="49" t="s">
        <v>2754</v>
      </c>
      <c r="C1188" s="49" t="s">
        <v>2793</v>
      </c>
      <c r="D1188" s="49" t="s">
        <v>2794</v>
      </c>
      <c r="E1188" s="49">
        <v>520942</v>
      </c>
      <c r="F1188" s="49" t="s">
        <v>2795</v>
      </c>
      <c r="G1188" s="49" t="s">
        <v>27</v>
      </c>
      <c r="H1188" s="49" t="s">
        <v>2796</v>
      </c>
      <c r="I1188" s="49">
        <v>0</v>
      </c>
      <c r="J1188" s="49">
        <v>175.53</v>
      </c>
    </row>
    <row r="1189" spans="1:10" x14ac:dyDescent="0.35">
      <c r="A1189" s="49" t="s">
        <v>31</v>
      </c>
      <c r="B1189" s="49" t="s">
        <v>2754</v>
      </c>
      <c r="C1189" s="49" t="s">
        <v>2045</v>
      </c>
      <c r="D1189" s="49" t="s">
        <v>2797</v>
      </c>
      <c r="E1189" s="49">
        <v>520384</v>
      </c>
      <c r="F1189" s="49" t="s">
        <v>2593</v>
      </c>
      <c r="G1189" s="49" t="s">
        <v>31</v>
      </c>
      <c r="H1189" s="49" t="s">
        <v>2045</v>
      </c>
      <c r="I1189" s="49" t="s">
        <v>2797</v>
      </c>
      <c r="J1189" s="49">
        <v>92.268000000000001</v>
      </c>
    </row>
    <row r="1190" spans="1:10" x14ac:dyDescent="0.35">
      <c r="A1190" s="49" t="s">
        <v>31</v>
      </c>
      <c r="B1190" s="49" t="s">
        <v>2754</v>
      </c>
      <c r="C1190" s="49" t="s">
        <v>2798</v>
      </c>
      <c r="D1190" s="49">
        <v>0</v>
      </c>
      <c r="E1190" s="49">
        <v>522098</v>
      </c>
      <c r="F1190" s="49" t="s">
        <v>2734</v>
      </c>
      <c r="G1190" s="49" t="s">
        <v>31</v>
      </c>
      <c r="H1190" s="49" t="s">
        <v>2798</v>
      </c>
      <c r="I1190" s="49">
        <v>0</v>
      </c>
      <c r="J1190" s="49">
        <v>857.52</v>
      </c>
    </row>
    <row r="1191" spans="1:10" x14ac:dyDescent="0.35">
      <c r="A1191" s="49" t="s">
        <v>31</v>
      </c>
      <c r="B1191" s="49" t="s">
        <v>2768</v>
      </c>
      <c r="C1191" s="49" t="s">
        <v>2799</v>
      </c>
      <c r="D1191" s="49">
        <v>0</v>
      </c>
      <c r="E1191" s="49">
        <v>522090</v>
      </c>
      <c r="F1191" s="49" t="s">
        <v>2800</v>
      </c>
      <c r="G1191" s="49" t="s">
        <v>31</v>
      </c>
      <c r="H1191" s="49" t="s">
        <v>2799</v>
      </c>
      <c r="I1191" s="49">
        <v>0</v>
      </c>
      <c r="J1191" s="49">
        <v>37.950000000000003</v>
      </c>
    </row>
    <row r="1192" spans="1:10" x14ac:dyDescent="0.35">
      <c r="A1192" s="49" t="s">
        <v>31</v>
      </c>
      <c r="B1192" s="49" t="s">
        <v>2778</v>
      </c>
      <c r="C1192" s="49" t="s">
        <v>2801</v>
      </c>
      <c r="D1192" s="49" t="s">
        <v>2802</v>
      </c>
      <c r="E1192" s="49">
        <v>521835</v>
      </c>
      <c r="F1192" s="49" t="s">
        <v>2803</v>
      </c>
      <c r="G1192" s="49" t="s">
        <v>31</v>
      </c>
      <c r="H1192" s="49" t="s">
        <v>2801</v>
      </c>
      <c r="I1192" s="49" t="s">
        <v>2802</v>
      </c>
      <c r="J1192" s="49">
        <v>14.396000000000001</v>
      </c>
    </row>
    <row r="1193" spans="1:10" x14ac:dyDescent="0.35">
      <c r="A1193" s="49" t="s">
        <v>31</v>
      </c>
      <c r="B1193" s="49" t="s">
        <v>2768</v>
      </c>
      <c r="C1193" s="49" t="s">
        <v>2804</v>
      </c>
      <c r="D1193" s="49" t="s">
        <v>2805</v>
      </c>
      <c r="E1193" s="49">
        <v>520292</v>
      </c>
      <c r="F1193" s="49" t="s">
        <v>2806</v>
      </c>
      <c r="G1193" s="49" t="s">
        <v>31</v>
      </c>
      <c r="H1193" s="49" t="s">
        <v>2804</v>
      </c>
      <c r="I1193" s="49" t="s">
        <v>2805</v>
      </c>
      <c r="J1193" s="49">
        <v>343.70400000000001</v>
      </c>
    </row>
    <row r="1194" spans="1:10" x14ac:dyDescent="0.35">
      <c r="A1194" s="49" t="s">
        <v>31</v>
      </c>
      <c r="B1194" s="49" t="s">
        <v>2768</v>
      </c>
      <c r="C1194" s="49" t="s">
        <v>2807</v>
      </c>
      <c r="D1194" s="49" t="s">
        <v>2808</v>
      </c>
      <c r="E1194" s="49">
        <v>521723</v>
      </c>
      <c r="F1194" s="49" t="s">
        <v>2809</v>
      </c>
      <c r="G1194" s="49" t="s">
        <v>31</v>
      </c>
      <c r="H1194" s="49" t="s">
        <v>2807</v>
      </c>
      <c r="I1194" s="49" t="s">
        <v>2808</v>
      </c>
      <c r="J1194" s="49">
        <v>23.734000000000002</v>
      </c>
    </row>
    <row r="1195" spans="1:10" x14ac:dyDescent="0.35">
      <c r="A1195" s="49" t="s">
        <v>31</v>
      </c>
      <c r="B1195" s="49" t="s">
        <v>2810</v>
      </c>
      <c r="C1195" s="49" t="s">
        <v>2811</v>
      </c>
      <c r="D1195" s="49" t="s">
        <v>2812</v>
      </c>
      <c r="E1195" s="49">
        <v>521620</v>
      </c>
      <c r="F1195" s="49" t="s">
        <v>610</v>
      </c>
      <c r="G1195" s="49" t="s">
        <v>31</v>
      </c>
      <c r="H1195" s="49" t="s">
        <v>2811</v>
      </c>
      <c r="I1195" s="49" t="s">
        <v>2812</v>
      </c>
      <c r="J1195" s="49">
        <v>70.23599999999999</v>
      </c>
    </row>
    <row r="1196" spans="1:10" x14ac:dyDescent="0.35">
      <c r="A1196" s="49" t="s">
        <v>31</v>
      </c>
      <c r="B1196" s="49" t="s">
        <v>2810</v>
      </c>
      <c r="C1196" s="49" t="s">
        <v>2813</v>
      </c>
      <c r="D1196" s="49" t="s">
        <v>2814</v>
      </c>
      <c r="E1196" s="49">
        <v>520252</v>
      </c>
      <c r="F1196" s="49" t="s">
        <v>2815</v>
      </c>
      <c r="G1196" s="49" t="s">
        <v>31</v>
      </c>
      <c r="H1196" s="49" t="s">
        <v>2813</v>
      </c>
      <c r="I1196" s="49" t="s">
        <v>2814</v>
      </c>
      <c r="J1196" s="49">
        <v>249.15</v>
      </c>
    </row>
    <row r="1197" spans="1:10" x14ac:dyDescent="0.35">
      <c r="A1197" s="49" t="s">
        <v>31</v>
      </c>
      <c r="B1197" s="49" t="s">
        <v>2778</v>
      </c>
      <c r="C1197" s="49" t="s">
        <v>1682</v>
      </c>
      <c r="D1197" s="49" t="s">
        <v>2816</v>
      </c>
      <c r="E1197" s="49">
        <v>521471</v>
      </c>
      <c r="F1197" s="49" t="s">
        <v>2817</v>
      </c>
      <c r="G1197" s="49" t="s">
        <v>31</v>
      </c>
      <c r="H1197" s="49" t="s">
        <v>1682</v>
      </c>
      <c r="I1197" s="49" t="s">
        <v>2816</v>
      </c>
      <c r="J1197" s="49">
        <v>17.527999999999999</v>
      </c>
    </row>
    <row r="1198" spans="1:10" x14ac:dyDescent="0.35">
      <c r="A1198" s="49" t="s">
        <v>31</v>
      </c>
      <c r="B1198" s="49" t="s">
        <v>2754</v>
      </c>
      <c r="C1198" s="49" t="s">
        <v>1132</v>
      </c>
      <c r="D1198" s="49" t="s">
        <v>2279</v>
      </c>
      <c r="E1198" s="49">
        <v>521258</v>
      </c>
      <c r="F1198" s="49" t="s">
        <v>2635</v>
      </c>
      <c r="G1198" s="49" t="s">
        <v>31</v>
      </c>
      <c r="H1198" s="49" t="s">
        <v>1132</v>
      </c>
      <c r="I1198" s="49" t="s">
        <v>2279</v>
      </c>
      <c r="J1198" s="49">
        <v>11.112</v>
      </c>
    </row>
    <row r="1199" spans="1:10" x14ac:dyDescent="0.35">
      <c r="A1199" s="49" t="s">
        <v>31</v>
      </c>
      <c r="B1199" s="49" t="s">
        <v>2754</v>
      </c>
      <c r="C1199" s="49" t="s">
        <v>2793</v>
      </c>
      <c r="D1199" s="49" t="s">
        <v>2794</v>
      </c>
      <c r="E1199" s="49">
        <v>520942</v>
      </c>
      <c r="F1199" s="49" t="s">
        <v>2795</v>
      </c>
      <c r="G1199" s="49" t="s">
        <v>31</v>
      </c>
      <c r="H1199" s="49" t="s">
        <v>2818</v>
      </c>
      <c r="I1199" s="49" t="s">
        <v>2794</v>
      </c>
      <c r="J1199" s="49">
        <v>356.73599999999999</v>
      </c>
    </row>
    <row r="1200" spans="1:10" x14ac:dyDescent="0.35">
      <c r="A1200" s="49" t="s">
        <v>31</v>
      </c>
      <c r="B1200" s="49" t="s">
        <v>2768</v>
      </c>
      <c r="C1200" s="49" t="s">
        <v>2819</v>
      </c>
      <c r="D1200" s="49" t="s">
        <v>2820</v>
      </c>
      <c r="E1200" s="49">
        <v>520749</v>
      </c>
      <c r="F1200" s="49" t="s">
        <v>2821</v>
      </c>
      <c r="G1200" s="49" t="s">
        <v>31</v>
      </c>
      <c r="H1200" s="49" t="s">
        <v>2819</v>
      </c>
      <c r="I1200" s="49" t="s">
        <v>2820</v>
      </c>
      <c r="J1200" s="49">
        <v>36.566000000000003</v>
      </c>
    </row>
    <row r="1201" spans="1:10" x14ac:dyDescent="0.35">
      <c r="A1201" s="49" t="s">
        <v>31</v>
      </c>
      <c r="B1201" s="49" t="s">
        <v>2778</v>
      </c>
      <c r="C1201" s="49" t="s">
        <v>2822</v>
      </c>
      <c r="D1201" s="49">
        <v>0</v>
      </c>
      <c r="E1201" s="49">
        <v>520069</v>
      </c>
      <c r="F1201" s="49" t="s">
        <v>2823</v>
      </c>
      <c r="G1201" s="49" t="s">
        <v>31</v>
      </c>
      <c r="H1201" s="49" t="s">
        <v>2822</v>
      </c>
      <c r="I1201" s="49">
        <v>0</v>
      </c>
      <c r="J1201" s="49">
        <v>47.01</v>
      </c>
    </row>
    <row r="1202" spans="1:10" x14ac:dyDescent="0.35">
      <c r="A1202" s="49" t="s">
        <v>31</v>
      </c>
      <c r="B1202" s="49" t="s">
        <v>2768</v>
      </c>
      <c r="C1202" s="49" t="s">
        <v>2824</v>
      </c>
      <c r="D1202" s="49" t="s">
        <v>2825</v>
      </c>
      <c r="E1202" s="49">
        <v>520665</v>
      </c>
      <c r="F1202" s="49" t="s">
        <v>2826</v>
      </c>
      <c r="G1202" s="49" t="s">
        <v>31</v>
      </c>
      <c r="H1202" s="49" t="s">
        <v>2824</v>
      </c>
      <c r="I1202" s="49" t="s">
        <v>2825</v>
      </c>
      <c r="J1202" s="49">
        <v>94.506</v>
      </c>
    </row>
    <row r="1203" spans="1:10" x14ac:dyDescent="0.35">
      <c r="A1203" s="49" t="s">
        <v>31</v>
      </c>
      <c r="B1203" s="49" t="s">
        <v>2768</v>
      </c>
      <c r="C1203" s="49" t="s">
        <v>2827</v>
      </c>
      <c r="D1203" s="49" t="s">
        <v>2828</v>
      </c>
      <c r="E1203" s="49">
        <v>520628</v>
      </c>
      <c r="F1203" s="49" t="s">
        <v>2829</v>
      </c>
      <c r="G1203" s="49" t="s">
        <v>31</v>
      </c>
      <c r="H1203" s="49" t="s">
        <v>2830</v>
      </c>
      <c r="I1203" s="49" t="s">
        <v>2831</v>
      </c>
      <c r="J1203" s="49">
        <v>51.693999999999996</v>
      </c>
    </row>
    <row r="1204" spans="1:10" x14ac:dyDescent="0.35">
      <c r="A1204" s="49" t="s">
        <v>31</v>
      </c>
      <c r="B1204" s="49" t="s">
        <v>2754</v>
      </c>
      <c r="C1204" s="49">
        <v>221</v>
      </c>
      <c r="D1204" s="49">
        <v>0</v>
      </c>
      <c r="E1204" s="49">
        <v>520401</v>
      </c>
      <c r="F1204" s="49" t="s">
        <v>2756</v>
      </c>
      <c r="G1204" s="49" t="s">
        <v>31</v>
      </c>
      <c r="H1204" s="49">
        <v>221</v>
      </c>
      <c r="I1204" s="49">
        <v>0</v>
      </c>
      <c r="J1204" s="49">
        <v>221</v>
      </c>
    </row>
    <row r="1205" spans="1:10" x14ac:dyDescent="0.35">
      <c r="A1205" s="49" t="s">
        <v>31</v>
      </c>
      <c r="B1205" s="49" t="s">
        <v>2754</v>
      </c>
      <c r="C1205" s="49" t="s">
        <v>2832</v>
      </c>
      <c r="D1205" s="49" t="s">
        <v>2833</v>
      </c>
      <c r="E1205" s="49">
        <v>520356</v>
      </c>
      <c r="F1205" s="49" t="s">
        <v>2834</v>
      </c>
      <c r="G1205" s="49" t="s">
        <v>31</v>
      </c>
      <c r="H1205" s="49" t="s">
        <v>2832</v>
      </c>
      <c r="I1205" s="49" t="s">
        <v>2833</v>
      </c>
      <c r="J1205" s="49">
        <v>17.024000000000001</v>
      </c>
    </row>
    <row r="1206" spans="1:10" x14ac:dyDescent="0.35">
      <c r="A1206" s="49" t="s">
        <v>31</v>
      </c>
      <c r="B1206" s="49" t="s">
        <v>2771</v>
      </c>
      <c r="C1206" s="49" t="s">
        <v>2835</v>
      </c>
      <c r="D1206" s="49" t="s">
        <v>2759</v>
      </c>
      <c r="E1206" s="49">
        <v>520345</v>
      </c>
      <c r="F1206" s="49" t="s">
        <v>1259</v>
      </c>
      <c r="G1206" s="49" t="s">
        <v>31</v>
      </c>
      <c r="H1206" s="49" t="s">
        <v>2835</v>
      </c>
      <c r="I1206" s="49" t="s">
        <v>2759</v>
      </c>
      <c r="J1206" s="49">
        <v>13.006</v>
      </c>
    </row>
    <row r="1207" spans="1:10" x14ac:dyDescent="0.35">
      <c r="A1207" s="49" t="s">
        <v>31</v>
      </c>
      <c r="B1207" s="49" t="s">
        <v>2768</v>
      </c>
      <c r="C1207" s="49" t="s">
        <v>2836</v>
      </c>
      <c r="D1207" s="49" t="s">
        <v>2837</v>
      </c>
      <c r="E1207" s="49">
        <v>520004</v>
      </c>
      <c r="F1207" s="49" t="s">
        <v>2838</v>
      </c>
      <c r="G1207" s="49" t="s">
        <v>31</v>
      </c>
      <c r="H1207" s="49" t="s">
        <v>2836</v>
      </c>
      <c r="I1207" s="49" t="s">
        <v>2837</v>
      </c>
      <c r="J1207" s="49">
        <v>323.28800000000001</v>
      </c>
    </row>
    <row r="1208" spans="1:10" x14ac:dyDescent="0.35">
      <c r="A1208" s="49" t="s">
        <v>31</v>
      </c>
      <c r="B1208" s="49" t="s">
        <v>2778</v>
      </c>
      <c r="C1208" s="49" t="s">
        <v>2839</v>
      </c>
      <c r="D1208" s="49">
        <v>0</v>
      </c>
      <c r="E1208" s="49">
        <v>520002</v>
      </c>
      <c r="F1208" s="49" t="s">
        <v>2840</v>
      </c>
      <c r="G1208" s="49" t="s">
        <v>31</v>
      </c>
      <c r="H1208" s="49" t="s">
        <v>2839</v>
      </c>
      <c r="I1208" s="49">
        <v>0</v>
      </c>
      <c r="J1208" s="49">
        <v>220.02</v>
      </c>
    </row>
    <row r="1209" spans="1:10" x14ac:dyDescent="0.35">
      <c r="A1209" s="49" t="s">
        <v>31</v>
      </c>
      <c r="B1209" s="49" t="s">
        <v>2768</v>
      </c>
      <c r="C1209" s="49" t="s">
        <v>2841</v>
      </c>
      <c r="D1209" s="49">
        <v>0</v>
      </c>
      <c r="E1209" s="49">
        <v>520321</v>
      </c>
      <c r="F1209" s="49" t="s">
        <v>2829</v>
      </c>
      <c r="G1209" s="49" t="s">
        <v>31</v>
      </c>
      <c r="H1209" s="49" t="s">
        <v>2841</v>
      </c>
      <c r="I1209" s="49">
        <v>0</v>
      </c>
      <c r="J1209" s="49">
        <v>24.59</v>
      </c>
    </row>
    <row r="1210" spans="1:10" x14ac:dyDescent="0.35">
      <c r="A1210" s="49" t="s">
        <v>31</v>
      </c>
      <c r="B1210" s="49" t="s">
        <v>2768</v>
      </c>
      <c r="C1210" s="49" t="s">
        <v>2842</v>
      </c>
      <c r="D1210" s="49" t="s">
        <v>2843</v>
      </c>
      <c r="E1210" s="49">
        <v>520289</v>
      </c>
      <c r="F1210" s="49" t="s">
        <v>2756</v>
      </c>
      <c r="G1210" s="49" t="s">
        <v>31</v>
      </c>
      <c r="H1210" s="49" t="s">
        <v>2842</v>
      </c>
      <c r="I1210" s="49" t="s">
        <v>2843</v>
      </c>
      <c r="J1210" s="49">
        <v>1386.0940000000001</v>
      </c>
    </row>
    <row r="1211" spans="1:10" x14ac:dyDescent="0.35">
      <c r="A1211" s="49" t="s">
        <v>31</v>
      </c>
      <c r="B1211" s="49" t="s">
        <v>2768</v>
      </c>
      <c r="C1211" s="49" t="s">
        <v>2785</v>
      </c>
      <c r="D1211" s="49" t="s">
        <v>2786</v>
      </c>
      <c r="E1211" s="49">
        <v>520333</v>
      </c>
      <c r="F1211" s="49" t="s">
        <v>2787</v>
      </c>
      <c r="G1211" s="49" t="s">
        <v>31</v>
      </c>
      <c r="H1211" s="49" t="s">
        <v>2844</v>
      </c>
      <c r="I1211" s="49" t="s">
        <v>2786</v>
      </c>
      <c r="J1211" s="49">
        <v>188.55</v>
      </c>
    </row>
    <row r="1212" spans="1:10" x14ac:dyDescent="0.35">
      <c r="A1212" s="49" t="s">
        <v>31</v>
      </c>
      <c r="B1212" s="49" t="s">
        <v>2810</v>
      </c>
      <c r="C1212" s="49" t="s">
        <v>2845</v>
      </c>
      <c r="D1212" s="49">
        <v>0</v>
      </c>
      <c r="E1212" s="49">
        <v>520286</v>
      </c>
      <c r="F1212" s="49" t="s">
        <v>2846</v>
      </c>
      <c r="G1212" s="49" t="s">
        <v>31</v>
      </c>
      <c r="H1212" s="49" t="s">
        <v>2845</v>
      </c>
      <c r="I1212" s="49">
        <v>0</v>
      </c>
      <c r="J1212" s="49">
        <v>197.93</v>
      </c>
    </row>
    <row r="1213" spans="1:10" x14ac:dyDescent="0.35">
      <c r="A1213" s="49" t="s">
        <v>31</v>
      </c>
      <c r="B1213" s="49" t="s">
        <v>2771</v>
      </c>
      <c r="C1213" s="49" t="s">
        <v>2847</v>
      </c>
      <c r="D1213" s="49">
        <v>0</v>
      </c>
      <c r="E1213" s="49">
        <v>520237</v>
      </c>
      <c r="F1213" s="49" t="s">
        <v>121</v>
      </c>
      <c r="G1213" s="49" t="s">
        <v>31</v>
      </c>
      <c r="H1213" s="49" t="s">
        <v>2847</v>
      </c>
      <c r="I1213" s="49">
        <v>0</v>
      </c>
      <c r="J1213" s="49">
        <v>147.26</v>
      </c>
    </row>
    <row r="1214" spans="1:10" x14ac:dyDescent="0.35">
      <c r="A1214" s="49" t="s">
        <v>31</v>
      </c>
      <c r="B1214" s="49" t="s">
        <v>2768</v>
      </c>
      <c r="C1214" s="49" t="s">
        <v>1384</v>
      </c>
      <c r="D1214" s="49">
        <v>0</v>
      </c>
      <c r="E1214" s="49">
        <v>520226</v>
      </c>
      <c r="F1214" s="49" t="s">
        <v>2848</v>
      </c>
      <c r="G1214" s="49" t="s">
        <v>31</v>
      </c>
      <c r="H1214" s="49" t="s">
        <v>1384</v>
      </c>
      <c r="I1214" s="49">
        <v>0</v>
      </c>
      <c r="J1214" s="49">
        <v>26.38</v>
      </c>
    </row>
    <row r="1215" spans="1:10" x14ac:dyDescent="0.35">
      <c r="A1215" s="49" t="s">
        <v>31</v>
      </c>
      <c r="B1215" s="49" t="s">
        <v>2778</v>
      </c>
      <c r="C1215" s="49" t="s">
        <v>2849</v>
      </c>
      <c r="D1215" s="49" t="s">
        <v>1615</v>
      </c>
      <c r="E1215" s="49">
        <v>520159</v>
      </c>
      <c r="F1215" s="49" t="s">
        <v>2850</v>
      </c>
      <c r="G1215" s="49" t="s">
        <v>31</v>
      </c>
      <c r="H1215" s="49" t="s">
        <v>2849</v>
      </c>
      <c r="I1215" s="49" t="s">
        <v>1615</v>
      </c>
      <c r="J1215" s="49">
        <v>43.68</v>
      </c>
    </row>
    <row r="1216" spans="1:10" x14ac:dyDescent="0.35">
      <c r="A1216" s="49" t="s">
        <v>31</v>
      </c>
      <c r="B1216" s="49" t="s">
        <v>2768</v>
      </c>
      <c r="C1216" s="49" t="s">
        <v>392</v>
      </c>
      <c r="D1216" s="49" t="s">
        <v>2851</v>
      </c>
      <c r="E1216" s="49">
        <v>520084</v>
      </c>
      <c r="F1216" s="49" t="s">
        <v>2852</v>
      </c>
      <c r="G1216" s="49" t="s">
        <v>31</v>
      </c>
      <c r="H1216" s="49" t="s">
        <v>392</v>
      </c>
      <c r="I1216" s="49" t="s">
        <v>2851</v>
      </c>
      <c r="J1216" s="49">
        <v>15.900000000000002</v>
      </c>
    </row>
    <row r="1217" spans="1:10" x14ac:dyDescent="0.35">
      <c r="A1217" s="49" t="s">
        <v>31</v>
      </c>
      <c r="B1217" s="49" t="s">
        <v>2768</v>
      </c>
      <c r="C1217" s="49" t="s">
        <v>2860</v>
      </c>
      <c r="D1217" s="49" t="s">
        <v>2861</v>
      </c>
      <c r="E1217" s="49">
        <v>520020</v>
      </c>
      <c r="F1217" s="49" t="s">
        <v>2862</v>
      </c>
      <c r="G1217" s="49" t="s">
        <v>31</v>
      </c>
      <c r="H1217" s="49" t="s">
        <v>2860</v>
      </c>
      <c r="I1217" s="49" t="s">
        <v>2861</v>
      </c>
      <c r="J1217" s="49">
        <v>140.238</v>
      </c>
    </row>
    <row r="1218" spans="1:10" x14ac:dyDescent="0.35">
      <c r="A1218" s="49" t="s">
        <v>31</v>
      </c>
      <c r="B1218" s="49" t="s">
        <v>2768</v>
      </c>
      <c r="C1218" s="49" t="s">
        <v>2866</v>
      </c>
      <c r="D1218" s="49" t="s">
        <v>2867</v>
      </c>
      <c r="E1218" s="49">
        <v>520018</v>
      </c>
      <c r="F1218" s="49" t="s">
        <v>2868</v>
      </c>
      <c r="G1218" s="49" t="s">
        <v>31</v>
      </c>
      <c r="H1218" s="49" t="s">
        <v>2866</v>
      </c>
      <c r="I1218" s="49" t="s">
        <v>2867</v>
      </c>
      <c r="J1218" s="49">
        <v>149.36000000000001</v>
      </c>
    </row>
    <row r="1219" spans="1:10" x14ac:dyDescent="0.35">
      <c r="A1219" s="49" t="s">
        <v>31</v>
      </c>
      <c r="B1219" s="49" t="s">
        <v>2768</v>
      </c>
      <c r="C1219" s="49">
        <v>0</v>
      </c>
      <c r="D1219" s="49">
        <v>198</v>
      </c>
      <c r="E1219" s="49">
        <v>520017</v>
      </c>
      <c r="F1219" s="49" t="s">
        <v>2869</v>
      </c>
      <c r="G1219" s="49" t="s">
        <v>31</v>
      </c>
      <c r="H1219" s="49">
        <v>0</v>
      </c>
      <c r="I1219" s="49">
        <v>198</v>
      </c>
      <c r="J1219" s="49">
        <v>39.6</v>
      </c>
    </row>
    <row r="1220" spans="1:10" x14ac:dyDescent="0.35">
      <c r="A1220" s="49" t="s">
        <v>31</v>
      </c>
      <c r="B1220" s="49" t="s">
        <v>2768</v>
      </c>
      <c r="C1220" s="49" t="s">
        <v>2870</v>
      </c>
      <c r="D1220" s="49" t="s">
        <v>2871</v>
      </c>
      <c r="E1220" s="49">
        <v>520011</v>
      </c>
      <c r="F1220" s="49" t="s">
        <v>2782</v>
      </c>
      <c r="G1220" s="49" t="s">
        <v>31</v>
      </c>
      <c r="H1220" s="49" t="s">
        <v>2872</v>
      </c>
      <c r="I1220" s="49" t="s">
        <v>2873</v>
      </c>
      <c r="J1220" s="49">
        <v>36.822000000000003</v>
      </c>
    </row>
    <row r="1221" spans="1:10" x14ac:dyDescent="0.35">
      <c r="A1221" s="49" t="s">
        <v>31</v>
      </c>
      <c r="B1221" s="49" t="s">
        <v>2768</v>
      </c>
      <c r="C1221" s="49">
        <v>1277</v>
      </c>
      <c r="D1221" s="49">
        <v>0</v>
      </c>
      <c r="E1221" s="49">
        <v>520006</v>
      </c>
      <c r="F1221" s="49" t="s">
        <v>2877</v>
      </c>
      <c r="G1221" s="49" t="s">
        <v>31</v>
      </c>
      <c r="H1221" s="49">
        <v>1277</v>
      </c>
      <c r="I1221" s="49">
        <v>0</v>
      </c>
      <c r="J1221" s="49">
        <v>1277</v>
      </c>
    </row>
    <row r="1222" spans="1:10" x14ac:dyDescent="0.35">
      <c r="A1222" s="49" t="s">
        <v>31</v>
      </c>
      <c r="B1222" s="49" t="s">
        <v>2778</v>
      </c>
      <c r="C1222" s="49" t="s">
        <v>2789</v>
      </c>
      <c r="D1222" s="49" t="s">
        <v>2790</v>
      </c>
      <c r="E1222" s="49">
        <v>520231</v>
      </c>
      <c r="F1222" s="49" t="s">
        <v>1560</v>
      </c>
      <c r="G1222" s="49" t="s">
        <v>31</v>
      </c>
      <c r="H1222" s="49" t="s">
        <v>2878</v>
      </c>
      <c r="I1222" s="49" t="s">
        <v>2879</v>
      </c>
      <c r="J1222" s="49">
        <v>126.214</v>
      </c>
    </row>
    <row r="1223" spans="1:10" x14ac:dyDescent="0.35">
      <c r="A1223" s="49" t="s">
        <v>31</v>
      </c>
      <c r="B1223" s="49" t="s">
        <v>2768</v>
      </c>
      <c r="C1223" s="49" t="s">
        <v>2827</v>
      </c>
      <c r="D1223" s="49" t="s">
        <v>2828</v>
      </c>
      <c r="E1223" s="49">
        <v>520628</v>
      </c>
      <c r="F1223" s="49" t="s">
        <v>2829</v>
      </c>
      <c r="G1223" s="49" t="s">
        <v>32</v>
      </c>
      <c r="H1223" s="49" t="s">
        <v>2892</v>
      </c>
      <c r="I1223" s="49">
        <v>10</v>
      </c>
      <c r="J1223" s="49">
        <v>6.19</v>
      </c>
    </row>
    <row r="1224" spans="1:10" x14ac:dyDescent="0.35">
      <c r="A1224" s="49" t="s">
        <v>31</v>
      </c>
      <c r="B1224" s="49" t="s">
        <v>2768</v>
      </c>
      <c r="C1224" s="49" t="s">
        <v>2870</v>
      </c>
      <c r="D1224" s="49" t="s">
        <v>2871</v>
      </c>
      <c r="E1224" s="49">
        <v>520011</v>
      </c>
      <c r="F1224" s="49" t="s">
        <v>2782</v>
      </c>
      <c r="G1224" s="49" t="s">
        <v>32</v>
      </c>
      <c r="H1224" s="49" t="s">
        <v>2896</v>
      </c>
      <c r="I1224" s="49" t="s">
        <v>2897</v>
      </c>
      <c r="J1224" s="49">
        <v>26.513999999999999</v>
      </c>
    </row>
    <row r="1225" spans="1:10" x14ac:dyDescent="0.35">
      <c r="A1225" s="49" t="s">
        <v>32</v>
      </c>
      <c r="B1225" s="49" t="s">
        <v>2853</v>
      </c>
      <c r="C1225" s="49" t="s">
        <v>2854</v>
      </c>
      <c r="D1225" s="49">
        <v>0</v>
      </c>
      <c r="E1225" s="49">
        <v>521673</v>
      </c>
      <c r="F1225" s="49" t="s">
        <v>2855</v>
      </c>
      <c r="G1225" s="49" t="s">
        <v>32</v>
      </c>
      <c r="H1225" s="49" t="s">
        <v>2854</v>
      </c>
      <c r="I1225" s="49">
        <v>0</v>
      </c>
      <c r="J1225" s="49">
        <v>84.37</v>
      </c>
    </row>
    <row r="1226" spans="1:10" x14ac:dyDescent="0.35">
      <c r="A1226" s="49" t="s">
        <v>32</v>
      </c>
      <c r="B1226" s="49" t="s">
        <v>2853</v>
      </c>
      <c r="C1226" s="49" t="s">
        <v>2856</v>
      </c>
      <c r="D1226" s="49">
        <v>0</v>
      </c>
      <c r="E1226" s="49">
        <v>521647</v>
      </c>
      <c r="F1226" s="49" t="s">
        <v>2857</v>
      </c>
      <c r="G1226" s="49" t="s">
        <v>32</v>
      </c>
      <c r="H1226" s="49" t="s">
        <v>2856</v>
      </c>
      <c r="I1226" s="49">
        <v>0</v>
      </c>
      <c r="J1226" s="49">
        <v>89.45</v>
      </c>
    </row>
    <row r="1227" spans="1:10" x14ac:dyDescent="0.35">
      <c r="A1227" s="49" t="s">
        <v>32</v>
      </c>
      <c r="B1227" s="49" t="s">
        <v>2853</v>
      </c>
      <c r="C1227" s="49" t="s">
        <v>2858</v>
      </c>
      <c r="D1227" s="49">
        <v>0</v>
      </c>
      <c r="E1227" s="49">
        <v>521454</v>
      </c>
      <c r="F1227" s="49" t="s">
        <v>2859</v>
      </c>
      <c r="G1227" s="49" t="s">
        <v>32</v>
      </c>
      <c r="H1227" s="49" t="s">
        <v>2858</v>
      </c>
      <c r="I1227" s="49">
        <v>0</v>
      </c>
      <c r="J1227" s="49">
        <v>205.42</v>
      </c>
    </row>
    <row r="1228" spans="1:10" x14ac:dyDescent="0.35">
      <c r="A1228" s="49" t="s">
        <v>32</v>
      </c>
      <c r="B1228" s="49" t="s">
        <v>2863</v>
      </c>
      <c r="C1228" s="49" t="s">
        <v>2864</v>
      </c>
      <c r="D1228" s="49" t="s">
        <v>2865</v>
      </c>
      <c r="E1228" s="49">
        <v>521355</v>
      </c>
      <c r="F1228" s="49" t="s">
        <v>662</v>
      </c>
      <c r="G1228" s="49" t="s">
        <v>32</v>
      </c>
      <c r="H1228" s="49" t="s">
        <v>2864</v>
      </c>
      <c r="I1228" s="49" t="s">
        <v>2865</v>
      </c>
      <c r="J1228" s="49">
        <v>10.428000000000001</v>
      </c>
    </row>
    <row r="1229" spans="1:10" x14ac:dyDescent="0.35">
      <c r="A1229" s="49" t="s">
        <v>32</v>
      </c>
      <c r="B1229" s="49" t="s">
        <v>2874</v>
      </c>
      <c r="C1229" s="49" t="s">
        <v>2875</v>
      </c>
      <c r="D1229" s="49" t="s">
        <v>2876</v>
      </c>
      <c r="E1229" s="49">
        <v>520405</v>
      </c>
      <c r="F1229" s="49" t="s">
        <v>2857</v>
      </c>
      <c r="G1229" s="49" t="s">
        <v>32</v>
      </c>
      <c r="H1229" s="49" t="s">
        <v>2875</v>
      </c>
      <c r="I1229" s="49" t="s">
        <v>2876</v>
      </c>
      <c r="J1229" s="49">
        <v>94.341999999999999</v>
      </c>
    </row>
    <row r="1230" spans="1:10" x14ac:dyDescent="0.35">
      <c r="A1230" s="49" t="s">
        <v>32</v>
      </c>
      <c r="B1230" s="49" t="s">
        <v>2853</v>
      </c>
      <c r="C1230" s="49">
        <v>0</v>
      </c>
      <c r="D1230" s="49" t="s">
        <v>2880</v>
      </c>
      <c r="E1230" s="49">
        <v>520351</v>
      </c>
      <c r="F1230" s="49" t="s">
        <v>2881</v>
      </c>
      <c r="G1230" s="49" t="s">
        <v>32</v>
      </c>
      <c r="H1230" s="49">
        <v>0</v>
      </c>
      <c r="I1230" s="49" t="s">
        <v>2880</v>
      </c>
      <c r="J1230" s="49">
        <v>45.142000000000003</v>
      </c>
    </row>
    <row r="1231" spans="1:10" x14ac:dyDescent="0.35">
      <c r="A1231" s="49" t="s">
        <v>32</v>
      </c>
      <c r="B1231" s="49" t="s">
        <v>2853</v>
      </c>
      <c r="C1231" s="49" t="s">
        <v>2882</v>
      </c>
      <c r="D1231" s="49" t="s">
        <v>2883</v>
      </c>
      <c r="E1231" s="49">
        <v>520340</v>
      </c>
      <c r="F1231" s="49" t="s">
        <v>2884</v>
      </c>
      <c r="G1231" s="49" t="s">
        <v>32</v>
      </c>
      <c r="H1231" s="49" t="s">
        <v>2882</v>
      </c>
      <c r="I1231" s="49" t="s">
        <v>2883</v>
      </c>
      <c r="J1231" s="49">
        <v>139.00400000000002</v>
      </c>
    </row>
    <row r="1232" spans="1:10" x14ac:dyDescent="0.35">
      <c r="A1232" s="49" t="s">
        <v>32</v>
      </c>
      <c r="B1232" s="49" t="s">
        <v>2863</v>
      </c>
      <c r="C1232" s="49">
        <v>153</v>
      </c>
      <c r="D1232" s="49" t="s">
        <v>2885</v>
      </c>
      <c r="E1232" s="49">
        <v>520288</v>
      </c>
      <c r="F1232" s="49" t="s">
        <v>2886</v>
      </c>
      <c r="G1232" s="49" t="s">
        <v>32</v>
      </c>
      <c r="H1232" s="49">
        <v>153</v>
      </c>
      <c r="I1232" s="49" t="s">
        <v>2885</v>
      </c>
      <c r="J1232" s="49">
        <v>157.26599999999999</v>
      </c>
    </row>
    <row r="1233" spans="1:10" x14ac:dyDescent="0.35">
      <c r="A1233" s="49" t="s">
        <v>32</v>
      </c>
      <c r="B1233" s="49" t="s">
        <v>2853</v>
      </c>
      <c r="C1233" s="49" t="s">
        <v>2887</v>
      </c>
      <c r="D1233" s="49" t="s">
        <v>2888</v>
      </c>
      <c r="E1233" s="49">
        <v>520260</v>
      </c>
      <c r="F1233" s="49" t="s">
        <v>2889</v>
      </c>
      <c r="G1233" s="49" t="s">
        <v>32</v>
      </c>
      <c r="H1233" s="49" t="s">
        <v>2887</v>
      </c>
      <c r="I1233" s="49" t="s">
        <v>2888</v>
      </c>
      <c r="J1233" s="49">
        <v>233.072</v>
      </c>
    </row>
    <row r="1234" spans="1:10" x14ac:dyDescent="0.35">
      <c r="A1234" s="49" t="s">
        <v>32</v>
      </c>
      <c r="B1234" s="49" t="s">
        <v>2890</v>
      </c>
      <c r="C1234" s="49" t="s">
        <v>2891</v>
      </c>
      <c r="D1234" s="49">
        <v>600</v>
      </c>
      <c r="E1234" s="49">
        <v>520232</v>
      </c>
      <c r="F1234" s="49" t="s">
        <v>1161</v>
      </c>
      <c r="G1234" s="49" t="s">
        <v>32</v>
      </c>
      <c r="H1234" s="49" t="s">
        <v>2891</v>
      </c>
      <c r="I1234" s="49">
        <v>600</v>
      </c>
      <c r="J1234" s="49">
        <v>162.07</v>
      </c>
    </row>
    <row r="1235" spans="1:10" x14ac:dyDescent="0.35">
      <c r="A1235" s="49" t="s">
        <v>32</v>
      </c>
      <c r="B1235" s="49" t="s">
        <v>2853</v>
      </c>
      <c r="C1235" s="49" t="s">
        <v>2893</v>
      </c>
      <c r="D1235" s="49" t="s">
        <v>2894</v>
      </c>
      <c r="E1235" s="49">
        <v>520008</v>
      </c>
      <c r="F1235" s="49" t="s">
        <v>2895</v>
      </c>
      <c r="G1235" s="49" t="s">
        <v>32</v>
      </c>
      <c r="H1235" s="49" t="s">
        <v>2893</v>
      </c>
      <c r="I1235" s="49" t="s">
        <v>2894</v>
      </c>
      <c r="J1235" s="49">
        <v>238.89400000000001</v>
      </c>
    </row>
    <row r="1236" spans="1:10" x14ac:dyDescent="0.35">
      <c r="A1236" s="49" t="s">
        <v>32</v>
      </c>
      <c r="B1236" s="49" t="s">
        <v>2890</v>
      </c>
      <c r="C1236" s="49">
        <v>79</v>
      </c>
      <c r="D1236" s="49" t="s">
        <v>2898</v>
      </c>
      <c r="E1236" s="49">
        <v>520254</v>
      </c>
      <c r="F1236" s="49" t="s">
        <v>2899</v>
      </c>
      <c r="G1236" s="49" t="s">
        <v>17</v>
      </c>
      <c r="H1236" s="49" t="s">
        <v>2900</v>
      </c>
      <c r="I1236" s="49">
        <v>0</v>
      </c>
      <c r="J1236" s="49">
        <v>16.02</v>
      </c>
    </row>
    <row r="1237" spans="1:10" x14ac:dyDescent="0.35">
      <c r="A1237" s="49" t="s">
        <v>32</v>
      </c>
      <c r="B1237" s="49" t="s">
        <v>2890</v>
      </c>
      <c r="C1237" s="49">
        <v>79</v>
      </c>
      <c r="D1237" s="49" t="s">
        <v>2898</v>
      </c>
      <c r="E1237" s="49">
        <v>520254</v>
      </c>
      <c r="F1237" s="49" t="s">
        <v>2899</v>
      </c>
      <c r="G1237" s="49" t="s">
        <v>32</v>
      </c>
      <c r="H1237" s="49" t="s">
        <v>2901</v>
      </c>
      <c r="I1237" s="49" t="s">
        <v>2902</v>
      </c>
      <c r="J1237" s="49">
        <v>111.11</v>
      </c>
    </row>
    <row r="1238" spans="1:10" x14ac:dyDescent="0.35">
      <c r="A1238" s="49" t="s">
        <v>32</v>
      </c>
      <c r="B1238" s="49" t="s">
        <v>2890</v>
      </c>
      <c r="C1238" s="49">
        <v>79</v>
      </c>
      <c r="D1238" s="49" t="s">
        <v>2898</v>
      </c>
      <c r="E1238" s="49">
        <v>520254</v>
      </c>
      <c r="F1238" s="49" t="s">
        <v>2899</v>
      </c>
      <c r="G1238" s="49" t="s">
        <v>28</v>
      </c>
      <c r="H1238" s="49">
        <v>0</v>
      </c>
      <c r="I1238" s="49" t="s">
        <v>2903</v>
      </c>
      <c r="J1238" s="49">
        <v>0.14399999999999999</v>
      </c>
    </row>
    <row r="1239" spans="1:10" x14ac:dyDescent="0.35">
      <c r="A1239" s="49" t="s">
        <v>32</v>
      </c>
      <c r="B1239" s="49" t="s">
        <v>2874</v>
      </c>
      <c r="C1239" s="49">
        <v>53</v>
      </c>
      <c r="D1239" s="49">
        <v>0</v>
      </c>
      <c r="E1239" s="49">
        <v>523118</v>
      </c>
      <c r="F1239" s="49" t="s">
        <v>2904</v>
      </c>
      <c r="G1239" s="49" t="s">
        <v>32</v>
      </c>
      <c r="H1239" s="49">
        <v>53</v>
      </c>
      <c r="I1239" s="49">
        <v>0</v>
      </c>
      <c r="J1239" s="49">
        <v>53</v>
      </c>
    </row>
    <row r="1240" spans="1:10" x14ac:dyDescent="0.35">
      <c r="A1240" s="49" t="s">
        <v>32</v>
      </c>
      <c r="B1240" s="49" t="s">
        <v>2853</v>
      </c>
      <c r="C1240" s="49" t="s">
        <v>2905</v>
      </c>
      <c r="D1240" s="49" t="s">
        <v>2906</v>
      </c>
      <c r="E1240" s="49">
        <v>522208</v>
      </c>
      <c r="F1240" s="49" t="s">
        <v>2907</v>
      </c>
      <c r="G1240" s="49" t="s">
        <v>32</v>
      </c>
      <c r="H1240" s="49" t="s">
        <v>2905</v>
      </c>
      <c r="I1240" s="49" t="s">
        <v>2906</v>
      </c>
      <c r="J1240" s="49">
        <v>128.69200000000001</v>
      </c>
    </row>
    <row r="1241" spans="1:10" x14ac:dyDescent="0.35">
      <c r="A1241" s="49" t="s">
        <v>32</v>
      </c>
      <c r="B1241" s="49" t="s">
        <v>2863</v>
      </c>
      <c r="C1241" s="49" t="s">
        <v>2908</v>
      </c>
      <c r="D1241" s="49" t="s">
        <v>2909</v>
      </c>
      <c r="E1241" s="49">
        <v>521796</v>
      </c>
      <c r="F1241" s="49" t="s">
        <v>2910</v>
      </c>
      <c r="G1241" s="49" t="s">
        <v>32</v>
      </c>
      <c r="H1241" s="49" t="s">
        <v>2908</v>
      </c>
      <c r="I1241" s="49" t="s">
        <v>2909</v>
      </c>
      <c r="J1241" s="49">
        <v>81.994</v>
      </c>
    </row>
    <row r="1242" spans="1:10" x14ac:dyDescent="0.35">
      <c r="A1242" s="49" t="s">
        <v>32</v>
      </c>
      <c r="B1242" s="49" t="s">
        <v>2853</v>
      </c>
      <c r="C1242" s="49" t="s">
        <v>2911</v>
      </c>
      <c r="D1242" s="49" t="s">
        <v>2912</v>
      </c>
      <c r="E1242" s="49">
        <v>521443</v>
      </c>
      <c r="F1242" s="49" t="s">
        <v>2862</v>
      </c>
      <c r="G1242" s="49" t="s">
        <v>32</v>
      </c>
      <c r="H1242" s="49" t="s">
        <v>2911</v>
      </c>
      <c r="I1242" s="49" t="s">
        <v>2912</v>
      </c>
      <c r="J1242" s="49">
        <v>15.360000000000001</v>
      </c>
    </row>
    <row r="1243" spans="1:10" x14ac:dyDescent="0.35">
      <c r="A1243" s="49" t="s">
        <v>32</v>
      </c>
      <c r="B1243" s="49" t="s">
        <v>2863</v>
      </c>
      <c r="C1243" s="49" t="s">
        <v>2913</v>
      </c>
      <c r="D1243" s="49">
        <v>0</v>
      </c>
      <c r="E1243" s="49">
        <v>521193</v>
      </c>
      <c r="F1243" s="49" t="s">
        <v>2904</v>
      </c>
      <c r="G1243" s="49" t="s">
        <v>32</v>
      </c>
      <c r="H1243" s="49" t="s">
        <v>2913</v>
      </c>
      <c r="I1243" s="49">
        <v>0</v>
      </c>
      <c r="J1243" s="49">
        <v>73.38</v>
      </c>
    </row>
    <row r="1244" spans="1:10" x14ac:dyDescent="0.35">
      <c r="A1244" s="49" t="s">
        <v>32</v>
      </c>
      <c r="B1244" s="49" t="s">
        <v>2863</v>
      </c>
      <c r="C1244" s="49" t="s">
        <v>2914</v>
      </c>
      <c r="D1244" s="49" t="s">
        <v>2915</v>
      </c>
      <c r="E1244" s="49">
        <v>520618</v>
      </c>
      <c r="F1244" s="49" t="s">
        <v>2916</v>
      </c>
      <c r="G1244" s="49" t="s">
        <v>32</v>
      </c>
      <c r="H1244" s="49" t="s">
        <v>2914</v>
      </c>
      <c r="I1244" s="49" t="s">
        <v>2915</v>
      </c>
      <c r="J1244" s="49">
        <v>11.799999999999999</v>
      </c>
    </row>
    <row r="1245" spans="1:10" x14ac:dyDescent="0.35">
      <c r="A1245" s="49" t="s">
        <v>32</v>
      </c>
      <c r="B1245" s="49">
        <v>28</v>
      </c>
      <c r="C1245" s="49" t="s">
        <v>2918</v>
      </c>
      <c r="D1245" s="49" t="s">
        <v>2919</v>
      </c>
      <c r="E1245" s="49">
        <v>520385</v>
      </c>
      <c r="F1245" s="49" t="s">
        <v>2848</v>
      </c>
      <c r="G1245" s="49" t="s">
        <v>32</v>
      </c>
      <c r="H1245" s="49" t="s">
        <v>2918</v>
      </c>
      <c r="I1245" s="49" t="s">
        <v>2919</v>
      </c>
      <c r="J1245" s="49">
        <v>91.49799999999999</v>
      </c>
    </row>
    <row r="1246" spans="1:10" x14ac:dyDescent="0.35">
      <c r="A1246" s="49" t="s">
        <v>32</v>
      </c>
      <c r="B1246" s="49">
        <v>28</v>
      </c>
      <c r="C1246" s="49" t="s">
        <v>2920</v>
      </c>
      <c r="D1246" s="49" t="s">
        <v>2921</v>
      </c>
      <c r="E1246" s="49">
        <v>520363</v>
      </c>
      <c r="F1246" s="49" t="s">
        <v>2922</v>
      </c>
      <c r="G1246" s="49" t="s">
        <v>32</v>
      </c>
      <c r="H1246" s="49" t="s">
        <v>2920</v>
      </c>
      <c r="I1246" s="49" t="s">
        <v>2921</v>
      </c>
      <c r="J1246" s="49">
        <v>57.152000000000001</v>
      </c>
    </row>
    <row r="1247" spans="1:10" x14ac:dyDescent="0.35">
      <c r="A1247" s="49" t="s">
        <v>32</v>
      </c>
      <c r="B1247" s="49" t="s">
        <v>2890</v>
      </c>
      <c r="C1247" s="49" t="s">
        <v>2923</v>
      </c>
      <c r="D1247" s="49">
        <v>0</v>
      </c>
      <c r="E1247" s="49">
        <v>520115</v>
      </c>
      <c r="F1247" s="49" t="s">
        <v>2907</v>
      </c>
      <c r="G1247" s="49" t="s">
        <v>32</v>
      </c>
      <c r="H1247" s="49" t="s">
        <v>2923</v>
      </c>
      <c r="I1247" s="49">
        <v>0</v>
      </c>
      <c r="J1247" s="49">
        <v>41.41</v>
      </c>
    </row>
    <row r="1248" spans="1:10" x14ac:dyDescent="0.35">
      <c r="A1248" s="49" t="s">
        <v>33</v>
      </c>
      <c r="B1248" s="49">
        <v>36</v>
      </c>
      <c r="C1248" s="49" t="s">
        <v>1018</v>
      </c>
      <c r="D1248" s="49" t="s">
        <v>1019</v>
      </c>
      <c r="E1248" s="49">
        <v>520669</v>
      </c>
      <c r="F1248" s="49" t="s">
        <v>1020</v>
      </c>
      <c r="G1248" s="49" t="s">
        <v>13</v>
      </c>
      <c r="H1248" s="49" t="s">
        <v>1021</v>
      </c>
      <c r="I1248" s="49" t="s">
        <v>739</v>
      </c>
      <c r="J1248" s="49">
        <v>161.05399999999997</v>
      </c>
    </row>
    <row r="1249" spans="1:10" x14ac:dyDescent="0.35">
      <c r="A1249" s="49" t="s">
        <v>33</v>
      </c>
      <c r="B1249" s="49">
        <v>36</v>
      </c>
      <c r="C1249" s="49">
        <v>154</v>
      </c>
      <c r="D1249" s="49">
        <v>0</v>
      </c>
      <c r="E1249" s="49">
        <v>520598</v>
      </c>
      <c r="F1249" s="49" t="s">
        <v>2917</v>
      </c>
      <c r="G1249" s="49" t="s">
        <v>33</v>
      </c>
      <c r="H1249" s="49">
        <v>154</v>
      </c>
      <c r="I1249" s="49">
        <v>0</v>
      </c>
      <c r="J1249" s="49">
        <v>154</v>
      </c>
    </row>
    <row r="1250" spans="1:10" x14ac:dyDescent="0.35">
      <c r="A1250" s="49" t="s">
        <v>33</v>
      </c>
      <c r="B1250" s="49">
        <v>36</v>
      </c>
      <c r="C1250" s="49" t="s">
        <v>2924</v>
      </c>
      <c r="D1250" s="49" t="s">
        <v>2925</v>
      </c>
      <c r="E1250" s="49">
        <v>522456</v>
      </c>
      <c r="F1250" s="49" t="s">
        <v>2926</v>
      </c>
      <c r="G1250" s="49" t="s">
        <v>33</v>
      </c>
      <c r="H1250" s="49" t="s">
        <v>2924</v>
      </c>
      <c r="I1250" s="49" t="s">
        <v>2925</v>
      </c>
      <c r="J1250" s="49">
        <v>56.346000000000004</v>
      </c>
    </row>
    <row r="1251" spans="1:10" x14ac:dyDescent="0.35">
      <c r="A1251" s="49" t="s">
        <v>33</v>
      </c>
      <c r="B1251" s="49">
        <v>36</v>
      </c>
      <c r="C1251" s="49" t="s">
        <v>2927</v>
      </c>
      <c r="D1251" s="49" t="s">
        <v>2928</v>
      </c>
      <c r="E1251" s="49">
        <v>521012</v>
      </c>
      <c r="F1251" s="49" t="s">
        <v>2926</v>
      </c>
      <c r="G1251" s="49" t="s">
        <v>33</v>
      </c>
      <c r="H1251" s="49" t="s">
        <v>2929</v>
      </c>
      <c r="I1251" s="49" t="s">
        <v>2930</v>
      </c>
      <c r="J1251" s="49">
        <v>168.88800000000001</v>
      </c>
    </row>
    <row r="1252" spans="1:10" x14ac:dyDescent="0.35">
      <c r="A1252" s="49" t="s">
        <v>33</v>
      </c>
      <c r="B1252" s="49">
        <v>36</v>
      </c>
      <c r="C1252" s="49" t="s">
        <v>1018</v>
      </c>
      <c r="D1252" s="49" t="s">
        <v>1019</v>
      </c>
      <c r="E1252" s="49">
        <v>520669</v>
      </c>
      <c r="F1252" s="49" t="s">
        <v>1020</v>
      </c>
      <c r="G1252" s="49" t="s">
        <v>33</v>
      </c>
      <c r="H1252" s="49" t="s">
        <v>2931</v>
      </c>
      <c r="I1252" s="49" t="s">
        <v>2932</v>
      </c>
      <c r="J1252" s="49">
        <v>411.02800000000002</v>
      </c>
    </row>
    <row r="1253" spans="1:10" x14ac:dyDescent="0.35">
      <c r="A1253" s="49" t="s">
        <v>33</v>
      </c>
      <c r="B1253" s="49">
        <v>36</v>
      </c>
      <c r="C1253" s="49" t="s">
        <v>2936</v>
      </c>
      <c r="D1253" s="49" t="s">
        <v>2937</v>
      </c>
      <c r="E1253" s="49">
        <v>520959</v>
      </c>
      <c r="F1253" s="49" t="s">
        <v>2917</v>
      </c>
      <c r="G1253" s="49" t="s">
        <v>33</v>
      </c>
      <c r="H1253" s="49" t="s">
        <v>2936</v>
      </c>
      <c r="I1253" s="49" t="s">
        <v>2937</v>
      </c>
      <c r="J1253" s="49">
        <v>35.977999999999994</v>
      </c>
    </row>
    <row r="1254" spans="1:10" x14ac:dyDescent="0.35">
      <c r="A1254" s="49" t="s">
        <v>33</v>
      </c>
      <c r="B1254" s="49">
        <v>36</v>
      </c>
      <c r="C1254" s="49">
        <v>169</v>
      </c>
      <c r="D1254" s="49">
        <v>0</v>
      </c>
      <c r="E1254" s="49">
        <v>520950</v>
      </c>
      <c r="F1254" s="49" t="s">
        <v>1470</v>
      </c>
      <c r="G1254" s="49" t="s">
        <v>33</v>
      </c>
      <c r="H1254" s="49">
        <v>169</v>
      </c>
      <c r="I1254" s="49">
        <v>0</v>
      </c>
      <c r="J1254" s="49">
        <v>169</v>
      </c>
    </row>
    <row r="1255" spans="1:10" x14ac:dyDescent="0.35">
      <c r="A1255" s="49" t="s">
        <v>33</v>
      </c>
      <c r="B1255" s="49">
        <v>36</v>
      </c>
      <c r="C1255" s="49" t="s">
        <v>2948</v>
      </c>
      <c r="D1255" s="49" t="s">
        <v>2949</v>
      </c>
      <c r="E1255" s="49">
        <v>520649</v>
      </c>
      <c r="F1255" s="49" t="s">
        <v>2950</v>
      </c>
      <c r="G1255" s="49" t="s">
        <v>33</v>
      </c>
      <c r="H1255" s="49" t="s">
        <v>2142</v>
      </c>
      <c r="I1255" s="49" t="s">
        <v>2951</v>
      </c>
      <c r="J1255" s="49">
        <v>94.123999999999995</v>
      </c>
    </row>
    <row r="1256" spans="1:10" x14ac:dyDescent="0.35">
      <c r="A1256" s="49" t="s">
        <v>33</v>
      </c>
      <c r="B1256" s="49">
        <v>36</v>
      </c>
      <c r="C1256" s="49" t="s">
        <v>2955</v>
      </c>
      <c r="D1256" s="49" t="s">
        <v>2956</v>
      </c>
      <c r="E1256" s="49">
        <v>520599</v>
      </c>
      <c r="F1256" s="49" t="s">
        <v>2957</v>
      </c>
      <c r="G1256" s="49" t="s">
        <v>33</v>
      </c>
      <c r="H1256" s="49" t="s">
        <v>2958</v>
      </c>
      <c r="I1256" s="49" t="s">
        <v>2959</v>
      </c>
      <c r="J1256" s="49">
        <v>212.904</v>
      </c>
    </row>
    <row r="1257" spans="1:10" x14ac:dyDescent="0.35">
      <c r="A1257" s="49" t="s">
        <v>33</v>
      </c>
      <c r="B1257" s="49">
        <v>36</v>
      </c>
      <c r="C1257" s="49" t="s">
        <v>2965</v>
      </c>
      <c r="D1257" s="49">
        <v>0</v>
      </c>
      <c r="E1257" s="49">
        <v>520492</v>
      </c>
      <c r="F1257" s="49" t="s">
        <v>2917</v>
      </c>
      <c r="G1257" s="49" t="s">
        <v>33</v>
      </c>
      <c r="H1257" s="49" t="s">
        <v>2965</v>
      </c>
      <c r="I1257" s="49">
        <v>0</v>
      </c>
      <c r="J1257" s="49">
        <v>144.35</v>
      </c>
    </row>
    <row r="1258" spans="1:10" x14ac:dyDescent="0.35">
      <c r="A1258" s="49" t="s">
        <v>33</v>
      </c>
      <c r="B1258" s="49">
        <v>36</v>
      </c>
      <c r="C1258" s="49" t="s">
        <v>2971</v>
      </c>
      <c r="D1258" s="49">
        <v>0</v>
      </c>
      <c r="E1258" s="49">
        <v>520128</v>
      </c>
      <c r="F1258" s="49" t="s">
        <v>2972</v>
      </c>
      <c r="G1258" s="49" t="s">
        <v>33</v>
      </c>
      <c r="H1258" s="49" t="s">
        <v>2971</v>
      </c>
      <c r="I1258" s="49">
        <v>0</v>
      </c>
      <c r="J1258" s="49">
        <v>560.30999999999995</v>
      </c>
    </row>
    <row r="1259" spans="1:10" x14ac:dyDescent="0.35">
      <c r="A1259" s="49" t="s">
        <v>33</v>
      </c>
      <c r="B1259" s="49">
        <v>36</v>
      </c>
      <c r="C1259" s="49" t="s">
        <v>2973</v>
      </c>
      <c r="D1259" s="49">
        <v>0</v>
      </c>
      <c r="E1259" s="49">
        <v>520088</v>
      </c>
      <c r="F1259" s="49" t="s">
        <v>2926</v>
      </c>
      <c r="G1259" s="49" t="s">
        <v>33</v>
      </c>
      <c r="H1259" s="49" t="s">
        <v>2973</v>
      </c>
      <c r="I1259" s="49">
        <v>0</v>
      </c>
      <c r="J1259" s="49">
        <v>176.7</v>
      </c>
    </row>
    <row r="1260" spans="1:10" x14ac:dyDescent="0.35">
      <c r="A1260" s="49" t="s">
        <v>33</v>
      </c>
      <c r="B1260" s="49">
        <v>36</v>
      </c>
      <c r="C1260" s="49" t="s">
        <v>2948</v>
      </c>
      <c r="D1260" s="49" t="s">
        <v>2949</v>
      </c>
      <c r="E1260" s="49">
        <v>520649</v>
      </c>
      <c r="F1260" s="49" t="s">
        <v>2950</v>
      </c>
      <c r="G1260" s="49" t="s">
        <v>34</v>
      </c>
      <c r="H1260" s="49" t="s">
        <v>2974</v>
      </c>
      <c r="I1260" s="49" t="s">
        <v>2975</v>
      </c>
      <c r="J1260" s="49">
        <v>22.86</v>
      </c>
    </row>
    <row r="1261" spans="1:10" x14ac:dyDescent="0.35">
      <c r="A1261" s="49" t="s">
        <v>33</v>
      </c>
      <c r="B1261" s="49">
        <v>36</v>
      </c>
      <c r="C1261" s="49" t="s">
        <v>2927</v>
      </c>
      <c r="D1261" s="49" t="s">
        <v>2928</v>
      </c>
      <c r="E1261" s="49">
        <v>521012</v>
      </c>
      <c r="F1261" s="49" t="s">
        <v>2926</v>
      </c>
      <c r="G1261" s="49" t="s">
        <v>41</v>
      </c>
      <c r="H1261" s="49" t="s">
        <v>2976</v>
      </c>
      <c r="I1261" s="49" t="s">
        <v>2977</v>
      </c>
      <c r="J1261" s="49">
        <v>70.927999999999997</v>
      </c>
    </row>
    <row r="1262" spans="1:10" x14ac:dyDescent="0.35">
      <c r="A1262" s="49" t="s">
        <v>33</v>
      </c>
      <c r="B1262" s="49">
        <v>36</v>
      </c>
      <c r="C1262" s="49" t="s">
        <v>2955</v>
      </c>
      <c r="D1262" s="49" t="s">
        <v>2956</v>
      </c>
      <c r="E1262" s="49">
        <v>520599</v>
      </c>
      <c r="F1262" s="49" t="s">
        <v>2957</v>
      </c>
      <c r="G1262" s="49" t="s">
        <v>41</v>
      </c>
      <c r="H1262" s="49" t="s">
        <v>2978</v>
      </c>
      <c r="I1262" s="49" t="s">
        <v>2979</v>
      </c>
      <c r="J1262" s="49">
        <v>31.630000000000003</v>
      </c>
    </row>
    <row r="1263" spans="1:10" x14ac:dyDescent="0.35">
      <c r="A1263" s="49" t="s">
        <v>34</v>
      </c>
      <c r="B1263" s="49" t="s">
        <v>2933</v>
      </c>
      <c r="C1263" s="49" t="s">
        <v>2934</v>
      </c>
      <c r="D1263" s="49">
        <v>0</v>
      </c>
      <c r="E1263" s="49">
        <v>522152</v>
      </c>
      <c r="F1263" s="49" t="s">
        <v>2935</v>
      </c>
      <c r="G1263" s="49" t="s">
        <v>34</v>
      </c>
      <c r="H1263" s="49" t="s">
        <v>2934</v>
      </c>
      <c r="I1263" s="49">
        <v>0</v>
      </c>
      <c r="J1263" s="49">
        <v>101.75</v>
      </c>
    </row>
    <row r="1264" spans="1:10" x14ac:dyDescent="0.35">
      <c r="A1264" s="49" t="s">
        <v>34</v>
      </c>
      <c r="B1264" s="49" t="s">
        <v>2938</v>
      </c>
      <c r="C1264" s="49" t="s">
        <v>2939</v>
      </c>
      <c r="D1264" s="49" t="s">
        <v>2940</v>
      </c>
      <c r="E1264" s="49">
        <v>521361</v>
      </c>
      <c r="F1264" s="49" t="s">
        <v>2941</v>
      </c>
      <c r="G1264" s="49" t="s">
        <v>34</v>
      </c>
      <c r="H1264" s="49" t="s">
        <v>2939</v>
      </c>
      <c r="I1264" s="49" t="s">
        <v>2940</v>
      </c>
      <c r="J1264" s="49">
        <v>106.45399999999999</v>
      </c>
    </row>
    <row r="1265" spans="1:10" x14ac:dyDescent="0.35">
      <c r="A1265" s="49" t="s">
        <v>34</v>
      </c>
      <c r="B1265" s="49" t="s">
        <v>2938</v>
      </c>
      <c r="C1265" s="49" t="s">
        <v>2942</v>
      </c>
      <c r="D1265" s="49" t="s">
        <v>2943</v>
      </c>
      <c r="E1265" s="49">
        <v>521170</v>
      </c>
      <c r="F1265" s="49" t="s">
        <v>2944</v>
      </c>
      <c r="G1265" s="49" t="s">
        <v>34</v>
      </c>
      <c r="H1265" s="49" t="s">
        <v>2942</v>
      </c>
      <c r="I1265" s="49" t="s">
        <v>2943</v>
      </c>
      <c r="J1265" s="49">
        <v>968.10800000000006</v>
      </c>
    </row>
    <row r="1266" spans="1:10" x14ac:dyDescent="0.35">
      <c r="A1266" s="49" t="s">
        <v>34</v>
      </c>
      <c r="B1266" s="49" t="s">
        <v>2938</v>
      </c>
      <c r="C1266" s="49" t="s">
        <v>2945</v>
      </c>
      <c r="D1266" s="49" t="s">
        <v>2946</v>
      </c>
      <c r="E1266" s="49">
        <v>521027</v>
      </c>
      <c r="F1266" s="49" t="s">
        <v>2947</v>
      </c>
      <c r="G1266" s="49" t="s">
        <v>34</v>
      </c>
      <c r="H1266" s="49" t="s">
        <v>2945</v>
      </c>
      <c r="I1266" s="49" t="s">
        <v>2946</v>
      </c>
      <c r="J1266" s="49">
        <v>280.714</v>
      </c>
    </row>
    <row r="1267" spans="1:10" x14ac:dyDescent="0.35">
      <c r="A1267" s="49" t="s">
        <v>34</v>
      </c>
      <c r="B1267" s="49" t="s">
        <v>2938</v>
      </c>
      <c r="C1267" s="49" t="s">
        <v>2952</v>
      </c>
      <c r="D1267" s="49" t="s">
        <v>2953</v>
      </c>
      <c r="E1267" s="49">
        <v>520826</v>
      </c>
      <c r="F1267" s="49" t="s">
        <v>2954</v>
      </c>
      <c r="G1267" s="49" t="s">
        <v>34</v>
      </c>
      <c r="H1267" s="49" t="s">
        <v>2952</v>
      </c>
      <c r="I1267" s="49" t="s">
        <v>2953</v>
      </c>
      <c r="J1267" s="49">
        <v>72.397999999999996</v>
      </c>
    </row>
    <row r="1268" spans="1:10" x14ac:dyDescent="0.35">
      <c r="A1268" s="49" t="s">
        <v>34</v>
      </c>
      <c r="B1268" s="49" t="s">
        <v>2960</v>
      </c>
      <c r="C1268" s="49" t="s">
        <v>2961</v>
      </c>
      <c r="D1268" s="49" t="s">
        <v>2962</v>
      </c>
      <c r="E1268" s="49">
        <v>520578</v>
      </c>
      <c r="F1268" s="49" t="s">
        <v>2917</v>
      </c>
      <c r="G1268" s="49" t="s">
        <v>34</v>
      </c>
      <c r="H1268" s="49" t="s">
        <v>2961</v>
      </c>
      <c r="I1268" s="49" t="s">
        <v>2962</v>
      </c>
      <c r="J1268" s="49">
        <v>349.43400000000003</v>
      </c>
    </row>
    <row r="1269" spans="1:10" x14ac:dyDescent="0.35">
      <c r="A1269" s="49" t="s">
        <v>34</v>
      </c>
      <c r="B1269" s="49" t="s">
        <v>2938</v>
      </c>
      <c r="C1269" s="49" t="s">
        <v>1613</v>
      </c>
      <c r="D1269" s="49" t="s">
        <v>2963</v>
      </c>
      <c r="E1269" s="49">
        <v>520504</v>
      </c>
      <c r="F1269" s="49" t="s">
        <v>2964</v>
      </c>
      <c r="G1269" s="49" t="s">
        <v>34</v>
      </c>
      <c r="H1269" s="49" t="s">
        <v>1613</v>
      </c>
      <c r="I1269" s="49" t="s">
        <v>2963</v>
      </c>
      <c r="J1269" s="49">
        <v>79.53</v>
      </c>
    </row>
    <row r="1270" spans="1:10" x14ac:dyDescent="0.35">
      <c r="A1270" s="49" t="s">
        <v>34</v>
      </c>
      <c r="B1270" s="49" t="s">
        <v>2938</v>
      </c>
      <c r="C1270" s="49" t="s">
        <v>2966</v>
      </c>
      <c r="D1270" s="49" t="s">
        <v>2967</v>
      </c>
      <c r="E1270" s="49">
        <v>520150</v>
      </c>
      <c r="F1270" s="49" t="s">
        <v>2968</v>
      </c>
      <c r="G1270" s="49" t="s">
        <v>34</v>
      </c>
      <c r="H1270" s="49" t="s">
        <v>2966</v>
      </c>
      <c r="I1270" s="49" t="s">
        <v>2967</v>
      </c>
      <c r="J1270" s="49">
        <v>63.162000000000006</v>
      </c>
    </row>
    <row r="1271" spans="1:10" x14ac:dyDescent="0.35">
      <c r="A1271" s="49" t="s">
        <v>34</v>
      </c>
      <c r="B1271" s="49" t="s">
        <v>2938</v>
      </c>
      <c r="C1271" s="49" t="s">
        <v>2969</v>
      </c>
      <c r="D1271" s="49" t="s">
        <v>2970</v>
      </c>
      <c r="E1271" s="49">
        <v>520021</v>
      </c>
      <c r="F1271" s="49" t="s">
        <v>2941</v>
      </c>
      <c r="G1271" s="49" t="s">
        <v>34</v>
      </c>
      <c r="H1271" s="49" t="s">
        <v>2969</v>
      </c>
      <c r="I1271" s="49" t="s">
        <v>2970</v>
      </c>
      <c r="J1271" s="49">
        <v>228.30799999999999</v>
      </c>
    </row>
    <row r="1272" spans="1:10" x14ac:dyDescent="0.35">
      <c r="A1272" s="49" t="s">
        <v>34</v>
      </c>
      <c r="B1272" s="49" t="s">
        <v>2933</v>
      </c>
      <c r="C1272" s="49" t="s">
        <v>2980</v>
      </c>
      <c r="D1272" s="49" t="s">
        <v>2981</v>
      </c>
      <c r="E1272" s="49">
        <v>520042</v>
      </c>
      <c r="F1272" s="49" t="s">
        <v>1550</v>
      </c>
      <c r="G1272" s="49" t="s">
        <v>18</v>
      </c>
      <c r="H1272" s="49" t="s">
        <v>2982</v>
      </c>
      <c r="I1272" s="49" t="s">
        <v>2983</v>
      </c>
      <c r="J1272" s="49">
        <v>17.532</v>
      </c>
    </row>
    <row r="1273" spans="1:10" x14ac:dyDescent="0.35">
      <c r="A1273" s="49" t="s">
        <v>34</v>
      </c>
      <c r="B1273" s="49" t="s">
        <v>2938</v>
      </c>
      <c r="C1273" s="49">
        <v>0</v>
      </c>
      <c r="D1273" s="49" t="s">
        <v>2989</v>
      </c>
      <c r="E1273" s="49">
        <v>520362</v>
      </c>
      <c r="F1273" s="49" t="s">
        <v>1470</v>
      </c>
      <c r="G1273" s="49" t="s">
        <v>33</v>
      </c>
      <c r="H1273" s="49">
        <v>0</v>
      </c>
      <c r="I1273" s="49" t="s">
        <v>2990</v>
      </c>
      <c r="J1273" s="49">
        <v>0.20800000000000002</v>
      </c>
    </row>
    <row r="1274" spans="1:10" x14ac:dyDescent="0.35">
      <c r="A1274" s="49" t="s">
        <v>34</v>
      </c>
      <c r="B1274" s="49" t="s">
        <v>2938</v>
      </c>
      <c r="C1274" s="49">
        <v>146</v>
      </c>
      <c r="D1274" s="49">
        <v>0</v>
      </c>
      <c r="E1274" s="49">
        <v>521746</v>
      </c>
      <c r="F1274" s="49" t="s">
        <v>2964</v>
      </c>
      <c r="G1274" s="49" t="s">
        <v>34</v>
      </c>
      <c r="H1274" s="49">
        <v>146</v>
      </c>
      <c r="I1274" s="49">
        <v>0</v>
      </c>
      <c r="J1274" s="49">
        <v>146</v>
      </c>
    </row>
    <row r="1275" spans="1:10" x14ac:dyDescent="0.35">
      <c r="A1275" s="49" t="s">
        <v>34</v>
      </c>
      <c r="B1275" s="49" t="s">
        <v>2938</v>
      </c>
      <c r="C1275" s="49" t="s">
        <v>2995</v>
      </c>
      <c r="D1275" s="49">
        <v>0</v>
      </c>
      <c r="E1275" s="49">
        <v>520984</v>
      </c>
      <c r="F1275" s="49" t="s">
        <v>2996</v>
      </c>
      <c r="G1275" s="49" t="s">
        <v>34</v>
      </c>
      <c r="H1275" s="49" t="s">
        <v>2995</v>
      </c>
      <c r="I1275" s="49">
        <v>0</v>
      </c>
      <c r="J1275" s="49">
        <v>107.17</v>
      </c>
    </row>
    <row r="1276" spans="1:10" x14ac:dyDescent="0.35">
      <c r="A1276" s="49" t="s">
        <v>34</v>
      </c>
      <c r="B1276" s="49" t="s">
        <v>2960</v>
      </c>
      <c r="C1276" s="49">
        <v>0</v>
      </c>
      <c r="D1276" s="49" t="s">
        <v>2997</v>
      </c>
      <c r="E1276" s="49">
        <v>520956</v>
      </c>
      <c r="F1276" s="49" t="s">
        <v>2917</v>
      </c>
      <c r="G1276" s="49" t="s">
        <v>34</v>
      </c>
      <c r="H1276" s="49">
        <v>0</v>
      </c>
      <c r="I1276" s="49" t="s">
        <v>2997</v>
      </c>
      <c r="J1276" s="49">
        <v>21.172000000000001</v>
      </c>
    </row>
    <row r="1277" spans="1:10" x14ac:dyDescent="0.35">
      <c r="A1277" s="49" t="s">
        <v>34</v>
      </c>
      <c r="B1277" s="49" t="s">
        <v>2938</v>
      </c>
      <c r="C1277" s="49" t="s">
        <v>3008</v>
      </c>
      <c r="D1277" s="49" t="s">
        <v>3009</v>
      </c>
      <c r="E1277" s="49">
        <v>520809</v>
      </c>
      <c r="F1277" s="49" t="s">
        <v>2968</v>
      </c>
      <c r="G1277" s="49" t="s">
        <v>34</v>
      </c>
      <c r="H1277" s="49" t="s">
        <v>3008</v>
      </c>
      <c r="I1277" s="49" t="s">
        <v>3009</v>
      </c>
      <c r="J1277" s="49">
        <v>18.458000000000002</v>
      </c>
    </row>
    <row r="1278" spans="1:10" x14ac:dyDescent="0.35">
      <c r="A1278" s="49" t="s">
        <v>34</v>
      </c>
      <c r="B1278" s="49" t="s">
        <v>2960</v>
      </c>
      <c r="C1278" s="49" t="s">
        <v>2303</v>
      </c>
      <c r="D1278" s="49" t="s">
        <v>3018</v>
      </c>
      <c r="E1278" s="49">
        <v>520431</v>
      </c>
      <c r="F1278" s="49" t="s">
        <v>3019</v>
      </c>
      <c r="G1278" s="49" t="s">
        <v>34</v>
      </c>
      <c r="H1278" s="49" t="s">
        <v>2303</v>
      </c>
      <c r="I1278" s="49" t="s">
        <v>3020</v>
      </c>
      <c r="J1278" s="49">
        <v>98.745999999999981</v>
      </c>
    </row>
    <row r="1279" spans="1:10" x14ac:dyDescent="0.35">
      <c r="A1279" s="49" t="s">
        <v>34</v>
      </c>
      <c r="B1279" s="49" t="s">
        <v>2938</v>
      </c>
      <c r="C1279" s="49">
        <v>0</v>
      </c>
      <c r="D1279" s="49" t="s">
        <v>2989</v>
      </c>
      <c r="E1279" s="49">
        <v>520362</v>
      </c>
      <c r="F1279" s="49" t="s">
        <v>1470</v>
      </c>
      <c r="G1279" s="49" t="s">
        <v>34</v>
      </c>
      <c r="H1279" s="49">
        <v>0</v>
      </c>
      <c r="I1279" s="49" t="s">
        <v>3022</v>
      </c>
      <c r="J1279" s="49">
        <v>11.236000000000001</v>
      </c>
    </row>
    <row r="1280" spans="1:10" x14ac:dyDescent="0.35">
      <c r="A1280" s="49" t="s">
        <v>34</v>
      </c>
      <c r="B1280" s="49" t="s">
        <v>2933</v>
      </c>
      <c r="C1280" s="49" t="s">
        <v>2980</v>
      </c>
      <c r="D1280" s="49" t="s">
        <v>2981</v>
      </c>
      <c r="E1280" s="49">
        <v>520042</v>
      </c>
      <c r="F1280" s="49" t="s">
        <v>1550</v>
      </c>
      <c r="G1280" s="49" t="s">
        <v>34</v>
      </c>
      <c r="H1280" s="49" t="s">
        <v>3023</v>
      </c>
      <c r="I1280" s="49" t="s">
        <v>3024</v>
      </c>
      <c r="J1280" s="49">
        <v>943.1579999999999</v>
      </c>
    </row>
    <row r="1281" spans="1:10" x14ac:dyDescent="0.35">
      <c r="A1281" s="49" t="s">
        <v>34</v>
      </c>
      <c r="B1281" s="49" t="s">
        <v>2960</v>
      </c>
      <c r="C1281" s="49" t="s">
        <v>2303</v>
      </c>
      <c r="D1281" s="49" t="s">
        <v>3018</v>
      </c>
      <c r="E1281" s="49">
        <v>520431</v>
      </c>
      <c r="F1281" s="49" t="s">
        <v>3019</v>
      </c>
      <c r="G1281" s="49" t="s">
        <v>36</v>
      </c>
      <c r="H1281" s="49">
        <v>0</v>
      </c>
      <c r="I1281" s="49" t="s">
        <v>3028</v>
      </c>
      <c r="J1281" s="49">
        <v>12.518000000000001</v>
      </c>
    </row>
    <row r="1282" spans="1:10" x14ac:dyDescent="0.35">
      <c r="A1282" s="49" t="s">
        <v>35</v>
      </c>
      <c r="B1282" s="49" t="s">
        <v>2984</v>
      </c>
      <c r="C1282" s="49" t="s">
        <v>2985</v>
      </c>
      <c r="D1282" s="49">
        <v>0</v>
      </c>
      <c r="E1282" s="49">
        <v>522581</v>
      </c>
      <c r="F1282" s="49" t="s">
        <v>2986</v>
      </c>
      <c r="G1282" s="49" t="s">
        <v>35</v>
      </c>
      <c r="H1282" s="49" t="s">
        <v>2985</v>
      </c>
      <c r="I1282" s="49">
        <v>0</v>
      </c>
      <c r="J1282" s="49">
        <v>49.42</v>
      </c>
    </row>
    <row r="1283" spans="1:10" x14ac:dyDescent="0.35">
      <c r="A1283" s="49" t="s">
        <v>35</v>
      </c>
      <c r="B1283" s="49" t="s">
        <v>2987</v>
      </c>
      <c r="C1283" s="49" t="s">
        <v>2988</v>
      </c>
      <c r="D1283" s="49">
        <v>0</v>
      </c>
      <c r="E1283" s="49">
        <v>521783</v>
      </c>
      <c r="F1283" s="49" t="s">
        <v>2986</v>
      </c>
      <c r="G1283" s="49" t="s">
        <v>35</v>
      </c>
      <c r="H1283" s="49" t="s">
        <v>2988</v>
      </c>
      <c r="I1283" s="49">
        <v>0</v>
      </c>
      <c r="J1283" s="49">
        <v>207.04</v>
      </c>
    </row>
    <row r="1284" spans="1:10" x14ac:dyDescent="0.35">
      <c r="A1284" s="49" t="s">
        <v>35</v>
      </c>
      <c r="B1284" s="49" t="s">
        <v>2991</v>
      </c>
      <c r="C1284" s="49" t="s">
        <v>2992</v>
      </c>
      <c r="D1284" s="49" t="s">
        <v>2993</v>
      </c>
      <c r="E1284" s="49">
        <v>521501</v>
      </c>
      <c r="F1284" s="49" t="s">
        <v>2994</v>
      </c>
      <c r="G1284" s="49" t="s">
        <v>35</v>
      </c>
      <c r="H1284" s="49" t="s">
        <v>2992</v>
      </c>
      <c r="I1284" s="49" t="s">
        <v>2993</v>
      </c>
      <c r="J1284" s="49">
        <v>329.27</v>
      </c>
    </row>
    <row r="1285" spans="1:10" x14ac:dyDescent="0.35">
      <c r="A1285" s="49" t="s">
        <v>35</v>
      </c>
      <c r="B1285" s="49" t="s">
        <v>3004</v>
      </c>
      <c r="C1285" s="49" t="s">
        <v>3005</v>
      </c>
      <c r="D1285" s="49" t="s">
        <v>3006</v>
      </c>
      <c r="E1285" s="49">
        <v>521165</v>
      </c>
      <c r="F1285" s="49" t="s">
        <v>3007</v>
      </c>
      <c r="G1285" s="49" t="s">
        <v>35</v>
      </c>
      <c r="H1285" s="49" t="s">
        <v>3005</v>
      </c>
      <c r="I1285" s="49" t="s">
        <v>3006</v>
      </c>
      <c r="J1285" s="49">
        <v>16.16</v>
      </c>
    </row>
    <row r="1286" spans="1:10" x14ac:dyDescent="0.35">
      <c r="A1286" s="49" t="s">
        <v>35</v>
      </c>
      <c r="B1286" s="49" t="s">
        <v>2991</v>
      </c>
      <c r="C1286" s="49" t="s">
        <v>3010</v>
      </c>
      <c r="D1286" s="49" t="s">
        <v>3011</v>
      </c>
      <c r="E1286" s="49">
        <v>520885</v>
      </c>
      <c r="F1286" s="49" t="s">
        <v>3012</v>
      </c>
      <c r="G1286" s="49" t="s">
        <v>35</v>
      </c>
      <c r="H1286" s="49" t="s">
        <v>3010</v>
      </c>
      <c r="I1286" s="49" t="s">
        <v>3011</v>
      </c>
      <c r="J1286" s="49">
        <v>36.832000000000001</v>
      </c>
    </row>
    <row r="1287" spans="1:10" x14ac:dyDescent="0.35">
      <c r="A1287" s="49" t="s">
        <v>35</v>
      </c>
      <c r="B1287" s="49" t="s">
        <v>2984</v>
      </c>
      <c r="C1287" s="49" t="s">
        <v>3013</v>
      </c>
      <c r="D1287" s="49" t="s">
        <v>3014</v>
      </c>
      <c r="E1287" s="49">
        <v>520655</v>
      </c>
      <c r="F1287" s="49" t="s">
        <v>3015</v>
      </c>
      <c r="G1287" s="49" t="s">
        <v>35</v>
      </c>
      <c r="H1287" s="49" t="s">
        <v>3016</v>
      </c>
      <c r="I1287" s="49" t="s">
        <v>3017</v>
      </c>
      <c r="J1287" s="49">
        <v>397.93799999999999</v>
      </c>
    </row>
    <row r="1288" spans="1:10" x14ac:dyDescent="0.35">
      <c r="A1288" s="49" t="s">
        <v>35</v>
      </c>
      <c r="B1288" s="49" t="s">
        <v>3021</v>
      </c>
      <c r="C1288" s="49">
        <v>679</v>
      </c>
      <c r="D1288" s="49">
        <v>0</v>
      </c>
      <c r="E1288" s="49">
        <v>520473</v>
      </c>
      <c r="F1288" s="49" t="s">
        <v>121</v>
      </c>
      <c r="G1288" s="49" t="s">
        <v>35</v>
      </c>
      <c r="H1288" s="49">
        <v>679</v>
      </c>
      <c r="I1288" s="49">
        <v>0</v>
      </c>
      <c r="J1288" s="49">
        <v>679</v>
      </c>
    </row>
    <row r="1289" spans="1:10" x14ac:dyDescent="0.35">
      <c r="A1289" s="49" t="s">
        <v>35</v>
      </c>
      <c r="B1289" s="49" t="s">
        <v>2991</v>
      </c>
      <c r="C1289" s="49" t="s">
        <v>3025</v>
      </c>
      <c r="D1289" s="49">
        <v>35</v>
      </c>
      <c r="E1289" s="49">
        <v>520186</v>
      </c>
      <c r="F1289" s="49" t="s">
        <v>3026</v>
      </c>
      <c r="G1289" s="49" t="s">
        <v>35</v>
      </c>
      <c r="H1289" s="49" t="s">
        <v>3025</v>
      </c>
      <c r="I1289" s="49">
        <v>35</v>
      </c>
      <c r="J1289" s="49">
        <v>23.52</v>
      </c>
    </row>
    <row r="1290" spans="1:10" x14ac:dyDescent="0.35">
      <c r="A1290" s="49" t="s">
        <v>35</v>
      </c>
      <c r="B1290" s="49" t="s">
        <v>3004</v>
      </c>
      <c r="C1290" s="49" t="s">
        <v>1997</v>
      </c>
      <c r="D1290" s="49" t="s">
        <v>3027</v>
      </c>
      <c r="E1290" s="49">
        <v>520142</v>
      </c>
      <c r="F1290" s="49" t="s">
        <v>3007</v>
      </c>
      <c r="G1290" s="49" t="s">
        <v>35</v>
      </c>
      <c r="H1290" s="49" t="s">
        <v>1997</v>
      </c>
      <c r="I1290" s="49" t="s">
        <v>3027</v>
      </c>
      <c r="J1290" s="49">
        <v>21.776</v>
      </c>
    </row>
    <row r="1291" spans="1:10" x14ac:dyDescent="0.35">
      <c r="A1291" s="49" t="s">
        <v>35</v>
      </c>
      <c r="B1291" s="49" t="s">
        <v>3004</v>
      </c>
      <c r="C1291" s="49" t="s">
        <v>3029</v>
      </c>
      <c r="D1291" s="49" t="s">
        <v>3030</v>
      </c>
      <c r="E1291" s="49">
        <v>520796</v>
      </c>
      <c r="F1291" s="49" t="s">
        <v>3031</v>
      </c>
      <c r="G1291" s="49" t="s">
        <v>15</v>
      </c>
      <c r="H1291" s="49">
        <v>0</v>
      </c>
      <c r="I1291" s="49" t="s">
        <v>3032</v>
      </c>
      <c r="J1291" s="49">
        <v>1.6039999999999999</v>
      </c>
    </row>
    <row r="1292" spans="1:10" x14ac:dyDescent="0.35">
      <c r="A1292" s="49" t="s">
        <v>35</v>
      </c>
      <c r="B1292" s="49" t="s">
        <v>3004</v>
      </c>
      <c r="C1292" s="49" t="s">
        <v>3033</v>
      </c>
      <c r="D1292" s="49" t="s">
        <v>3034</v>
      </c>
      <c r="E1292" s="49">
        <v>520699</v>
      </c>
      <c r="F1292" s="49" t="s">
        <v>1450</v>
      </c>
      <c r="G1292" s="49" t="s">
        <v>15</v>
      </c>
      <c r="H1292" s="49" t="s">
        <v>3035</v>
      </c>
      <c r="I1292" s="49" t="s">
        <v>3036</v>
      </c>
      <c r="J1292" s="49">
        <v>151.43599999999998</v>
      </c>
    </row>
    <row r="1293" spans="1:10" x14ac:dyDescent="0.35">
      <c r="A1293" s="49" t="s">
        <v>35</v>
      </c>
      <c r="B1293" s="49" t="s">
        <v>2984</v>
      </c>
      <c r="C1293" s="49" t="s">
        <v>3037</v>
      </c>
      <c r="D1293" s="49" t="s">
        <v>3038</v>
      </c>
      <c r="E1293" s="49">
        <v>521549</v>
      </c>
      <c r="F1293" s="49" t="s">
        <v>3039</v>
      </c>
      <c r="G1293" s="49" t="s">
        <v>35</v>
      </c>
      <c r="H1293" s="49" t="s">
        <v>3037</v>
      </c>
      <c r="I1293" s="49" t="s">
        <v>3038</v>
      </c>
      <c r="J1293" s="49">
        <v>60.292000000000002</v>
      </c>
    </row>
    <row r="1294" spans="1:10" x14ac:dyDescent="0.35">
      <c r="A1294" s="49" t="s">
        <v>35</v>
      </c>
      <c r="B1294" s="49" t="s">
        <v>2984</v>
      </c>
      <c r="C1294" s="49" t="s">
        <v>3040</v>
      </c>
      <c r="D1294" s="49" t="s">
        <v>857</v>
      </c>
      <c r="E1294" s="49">
        <v>521392</v>
      </c>
      <c r="F1294" s="49" t="s">
        <v>2986</v>
      </c>
      <c r="G1294" s="49" t="s">
        <v>35</v>
      </c>
      <c r="H1294" s="49" t="s">
        <v>3040</v>
      </c>
      <c r="I1294" s="49" t="s">
        <v>857</v>
      </c>
      <c r="J1294" s="49">
        <v>422.03999999999996</v>
      </c>
    </row>
    <row r="1295" spans="1:10" x14ac:dyDescent="0.35">
      <c r="A1295" s="49" t="s">
        <v>35</v>
      </c>
      <c r="B1295" s="49" t="s">
        <v>3004</v>
      </c>
      <c r="C1295" s="49" t="s">
        <v>3041</v>
      </c>
      <c r="D1295" s="49" t="s">
        <v>3042</v>
      </c>
      <c r="E1295" s="49">
        <v>521327</v>
      </c>
      <c r="F1295" s="49" t="s">
        <v>1450</v>
      </c>
      <c r="G1295" s="49" t="s">
        <v>35</v>
      </c>
      <c r="H1295" s="49" t="s">
        <v>3041</v>
      </c>
      <c r="I1295" s="49" t="s">
        <v>3042</v>
      </c>
      <c r="J1295" s="49">
        <v>170.48599999999999</v>
      </c>
    </row>
    <row r="1296" spans="1:10" x14ac:dyDescent="0.35">
      <c r="A1296" s="49" t="s">
        <v>35</v>
      </c>
      <c r="B1296" s="49" t="s">
        <v>3004</v>
      </c>
      <c r="C1296" s="49" t="s">
        <v>3043</v>
      </c>
      <c r="D1296" s="49" t="s">
        <v>3044</v>
      </c>
      <c r="E1296" s="49">
        <v>521208</v>
      </c>
      <c r="F1296" s="49" t="s">
        <v>1377</v>
      </c>
      <c r="G1296" s="49" t="s">
        <v>35</v>
      </c>
      <c r="H1296" s="49" t="s">
        <v>3043</v>
      </c>
      <c r="I1296" s="49" t="s">
        <v>3044</v>
      </c>
      <c r="J1296" s="49">
        <v>378.774</v>
      </c>
    </row>
    <row r="1297" spans="1:10" x14ac:dyDescent="0.35">
      <c r="A1297" s="49" t="s">
        <v>35</v>
      </c>
      <c r="B1297" s="49" t="s">
        <v>2984</v>
      </c>
      <c r="C1297" s="49" t="s">
        <v>1793</v>
      </c>
      <c r="D1297" s="49" t="s">
        <v>3045</v>
      </c>
      <c r="E1297" s="49">
        <v>521020</v>
      </c>
      <c r="F1297" s="49" t="s">
        <v>1621</v>
      </c>
      <c r="G1297" s="49" t="s">
        <v>35</v>
      </c>
      <c r="H1297" s="49" t="s">
        <v>1793</v>
      </c>
      <c r="I1297" s="49" t="s">
        <v>3045</v>
      </c>
      <c r="J1297" s="49">
        <v>37.853999999999999</v>
      </c>
    </row>
    <row r="1298" spans="1:10" x14ac:dyDescent="0.35">
      <c r="A1298" s="49" t="s">
        <v>35</v>
      </c>
      <c r="B1298" s="49" t="s">
        <v>2987</v>
      </c>
      <c r="C1298" s="49" t="s">
        <v>3046</v>
      </c>
      <c r="D1298" s="49">
        <v>0</v>
      </c>
      <c r="E1298" s="49">
        <v>520621</v>
      </c>
      <c r="F1298" s="49" t="s">
        <v>3047</v>
      </c>
      <c r="G1298" s="49" t="s">
        <v>35</v>
      </c>
      <c r="H1298" s="49" t="s">
        <v>3046</v>
      </c>
      <c r="I1298" s="49">
        <v>0</v>
      </c>
      <c r="J1298" s="49">
        <v>22.25</v>
      </c>
    </row>
    <row r="1299" spans="1:10" x14ac:dyDescent="0.35">
      <c r="A1299" s="49" t="s">
        <v>35</v>
      </c>
      <c r="B1299" s="49" t="s">
        <v>2984</v>
      </c>
      <c r="C1299" s="49" t="s">
        <v>3051</v>
      </c>
      <c r="D1299" s="49">
        <v>0</v>
      </c>
      <c r="E1299" s="49">
        <v>520445</v>
      </c>
      <c r="F1299" s="49" t="s">
        <v>3052</v>
      </c>
      <c r="G1299" s="49" t="s">
        <v>35</v>
      </c>
      <c r="H1299" s="49" t="s">
        <v>3051</v>
      </c>
      <c r="I1299" s="49">
        <v>0</v>
      </c>
      <c r="J1299" s="49">
        <v>39.5</v>
      </c>
    </row>
    <row r="1300" spans="1:10" x14ac:dyDescent="0.35">
      <c r="A1300" s="49" t="s">
        <v>35</v>
      </c>
      <c r="B1300" s="49" t="s">
        <v>2987</v>
      </c>
      <c r="C1300" s="49">
        <v>15</v>
      </c>
      <c r="D1300" s="49" t="s">
        <v>3057</v>
      </c>
      <c r="E1300" s="49">
        <v>520191</v>
      </c>
      <c r="F1300" s="49" t="s">
        <v>3058</v>
      </c>
      <c r="G1300" s="49" t="s">
        <v>35</v>
      </c>
      <c r="H1300" s="49">
        <v>15</v>
      </c>
      <c r="I1300" s="49" t="s">
        <v>3057</v>
      </c>
      <c r="J1300" s="49">
        <v>96.396000000000001</v>
      </c>
    </row>
    <row r="1301" spans="1:10" x14ac:dyDescent="0.35">
      <c r="A1301" s="49" t="s">
        <v>35</v>
      </c>
      <c r="B1301" s="49" t="s">
        <v>3004</v>
      </c>
      <c r="C1301" s="49" t="s">
        <v>3029</v>
      </c>
      <c r="D1301" s="49" t="s">
        <v>3030</v>
      </c>
      <c r="E1301" s="49">
        <v>520796</v>
      </c>
      <c r="F1301" s="49" t="s">
        <v>3031</v>
      </c>
      <c r="G1301" s="49" t="s">
        <v>35</v>
      </c>
      <c r="H1301" s="49" t="s">
        <v>3029</v>
      </c>
      <c r="I1301" s="49" t="s">
        <v>3059</v>
      </c>
      <c r="J1301" s="49">
        <v>67.748000000000005</v>
      </c>
    </row>
    <row r="1302" spans="1:10" x14ac:dyDescent="0.35">
      <c r="A1302" s="49" t="s">
        <v>35</v>
      </c>
      <c r="B1302" s="49" t="s">
        <v>3004</v>
      </c>
      <c r="C1302" s="49" t="s">
        <v>3033</v>
      </c>
      <c r="D1302" s="49" t="s">
        <v>3034</v>
      </c>
      <c r="E1302" s="49">
        <v>520699</v>
      </c>
      <c r="F1302" s="49" t="s">
        <v>1450</v>
      </c>
      <c r="G1302" s="49" t="s">
        <v>35</v>
      </c>
      <c r="H1302" s="49" t="s">
        <v>3060</v>
      </c>
      <c r="I1302" s="49" t="s">
        <v>3061</v>
      </c>
      <c r="J1302" s="49">
        <v>159.93599999999998</v>
      </c>
    </row>
    <row r="1303" spans="1:10" x14ac:dyDescent="0.35">
      <c r="A1303" s="49" t="s">
        <v>35</v>
      </c>
      <c r="B1303" s="49" t="s">
        <v>2984</v>
      </c>
      <c r="C1303" s="49" t="s">
        <v>3013</v>
      </c>
      <c r="D1303" s="49" t="s">
        <v>3014</v>
      </c>
      <c r="E1303" s="49">
        <v>520655</v>
      </c>
      <c r="F1303" s="49" t="s">
        <v>3015</v>
      </c>
      <c r="G1303" s="49" t="s">
        <v>38</v>
      </c>
      <c r="H1303" s="49" t="s">
        <v>3067</v>
      </c>
      <c r="I1303" s="49" t="s">
        <v>3068</v>
      </c>
      <c r="J1303" s="49">
        <v>62.47</v>
      </c>
    </row>
    <row r="1304" spans="1:10" x14ac:dyDescent="0.35">
      <c r="A1304" s="49" t="s">
        <v>36</v>
      </c>
      <c r="B1304" s="49">
        <v>37</v>
      </c>
      <c r="C1304" s="49" t="s">
        <v>1529</v>
      </c>
      <c r="D1304" s="49" t="s">
        <v>1530</v>
      </c>
      <c r="E1304" s="49">
        <v>520636</v>
      </c>
      <c r="F1304" s="49" t="s">
        <v>1531</v>
      </c>
      <c r="G1304" s="49" t="s">
        <v>18</v>
      </c>
      <c r="H1304" s="49" t="s">
        <v>1532</v>
      </c>
      <c r="I1304" s="49" t="s">
        <v>1533</v>
      </c>
      <c r="J1304" s="49">
        <v>145.078</v>
      </c>
    </row>
    <row r="1305" spans="1:10" x14ac:dyDescent="0.35">
      <c r="A1305" s="49" t="s">
        <v>36</v>
      </c>
      <c r="B1305" s="49">
        <v>37</v>
      </c>
      <c r="C1305" s="49" t="s">
        <v>3048</v>
      </c>
      <c r="D1305" s="49" t="s">
        <v>3049</v>
      </c>
      <c r="E1305" s="49">
        <v>521135</v>
      </c>
      <c r="F1305" s="49" t="s">
        <v>3050</v>
      </c>
      <c r="G1305" s="49" t="s">
        <v>36</v>
      </c>
      <c r="H1305" s="49" t="s">
        <v>3048</v>
      </c>
      <c r="I1305" s="49" t="s">
        <v>3049</v>
      </c>
      <c r="J1305" s="49">
        <v>1145.6320000000001</v>
      </c>
    </row>
    <row r="1306" spans="1:10" x14ac:dyDescent="0.35">
      <c r="A1306" s="49" t="s">
        <v>36</v>
      </c>
      <c r="B1306" s="49">
        <v>37</v>
      </c>
      <c r="C1306" s="49" t="s">
        <v>3053</v>
      </c>
      <c r="D1306" s="49" t="s">
        <v>3054</v>
      </c>
      <c r="E1306" s="49">
        <v>520905</v>
      </c>
      <c r="F1306" s="49" t="s">
        <v>3055</v>
      </c>
      <c r="G1306" s="49" t="s">
        <v>36</v>
      </c>
      <c r="H1306" s="49" t="s">
        <v>3056</v>
      </c>
      <c r="I1306" s="49" t="s">
        <v>3054</v>
      </c>
      <c r="J1306" s="49">
        <v>131.49799999999999</v>
      </c>
    </row>
    <row r="1307" spans="1:10" x14ac:dyDescent="0.35">
      <c r="A1307" s="49" t="s">
        <v>36</v>
      </c>
      <c r="B1307" s="49">
        <v>37</v>
      </c>
      <c r="C1307" s="49" t="s">
        <v>61</v>
      </c>
      <c r="D1307" s="49" t="s">
        <v>3062</v>
      </c>
      <c r="E1307" s="49">
        <v>520092</v>
      </c>
      <c r="F1307" s="49" t="s">
        <v>3063</v>
      </c>
      <c r="G1307" s="49" t="s">
        <v>36</v>
      </c>
      <c r="H1307" s="49" t="s">
        <v>61</v>
      </c>
      <c r="I1307" s="49" t="s">
        <v>3062</v>
      </c>
      <c r="J1307" s="49">
        <v>76.213999999999999</v>
      </c>
    </row>
    <row r="1308" spans="1:10" x14ac:dyDescent="0.35">
      <c r="A1308" s="49" t="s">
        <v>36</v>
      </c>
      <c r="B1308" s="49">
        <v>37</v>
      </c>
      <c r="C1308" s="49" t="s">
        <v>3064</v>
      </c>
      <c r="D1308" s="49" t="s">
        <v>3065</v>
      </c>
      <c r="E1308" s="49">
        <v>520060</v>
      </c>
      <c r="F1308" s="49" t="s">
        <v>3066</v>
      </c>
      <c r="G1308" s="49" t="s">
        <v>36</v>
      </c>
      <c r="H1308" s="49" t="s">
        <v>3064</v>
      </c>
      <c r="I1308" s="49" t="s">
        <v>3065</v>
      </c>
      <c r="J1308" s="49">
        <v>20.149999999999999</v>
      </c>
    </row>
    <row r="1309" spans="1:10" x14ac:dyDescent="0.35">
      <c r="A1309" s="49" t="s">
        <v>36</v>
      </c>
      <c r="B1309" s="49">
        <v>37</v>
      </c>
      <c r="C1309" s="49" t="s">
        <v>3069</v>
      </c>
      <c r="D1309" s="49" t="s">
        <v>3070</v>
      </c>
      <c r="E1309" s="49">
        <v>521055</v>
      </c>
      <c r="F1309" s="49" t="s">
        <v>3071</v>
      </c>
      <c r="G1309" s="49" t="s">
        <v>13</v>
      </c>
      <c r="H1309" s="49">
        <v>0</v>
      </c>
      <c r="I1309" s="49" t="s">
        <v>3072</v>
      </c>
      <c r="J1309" s="49">
        <v>2.2960000000000003</v>
      </c>
    </row>
    <row r="1310" spans="1:10" x14ac:dyDescent="0.35">
      <c r="A1310" s="49" t="s">
        <v>36</v>
      </c>
      <c r="B1310" s="49">
        <v>37</v>
      </c>
      <c r="C1310" s="49" t="s">
        <v>1529</v>
      </c>
      <c r="D1310" s="49" t="s">
        <v>1530</v>
      </c>
      <c r="E1310" s="49">
        <v>520636</v>
      </c>
      <c r="F1310" s="49" t="s">
        <v>1531</v>
      </c>
      <c r="G1310" s="49" t="s">
        <v>36</v>
      </c>
      <c r="H1310" s="49" t="s">
        <v>3073</v>
      </c>
      <c r="I1310" s="49" t="s">
        <v>3074</v>
      </c>
      <c r="J1310" s="49">
        <v>322.84800000000001</v>
      </c>
    </row>
    <row r="1311" spans="1:10" x14ac:dyDescent="0.35">
      <c r="A1311" s="49" t="s">
        <v>36</v>
      </c>
      <c r="B1311" s="49">
        <v>37</v>
      </c>
      <c r="C1311" s="49" t="s">
        <v>3075</v>
      </c>
      <c r="D1311" s="49" t="s">
        <v>3076</v>
      </c>
      <c r="E1311" s="49">
        <v>522350</v>
      </c>
      <c r="F1311" s="49" t="s">
        <v>3077</v>
      </c>
      <c r="G1311" s="49" t="s">
        <v>36</v>
      </c>
      <c r="H1311" s="49" t="s">
        <v>3075</v>
      </c>
      <c r="I1311" s="49" t="s">
        <v>3076</v>
      </c>
      <c r="J1311" s="49">
        <v>52.2</v>
      </c>
    </row>
    <row r="1312" spans="1:10" x14ac:dyDescent="0.35">
      <c r="A1312" s="49" t="s">
        <v>36</v>
      </c>
      <c r="B1312" s="49">
        <v>37</v>
      </c>
      <c r="C1312" s="49" t="s">
        <v>3078</v>
      </c>
      <c r="D1312" s="49" t="s">
        <v>3079</v>
      </c>
      <c r="E1312" s="49">
        <v>521661</v>
      </c>
      <c r="F1312" s="49" t="s">
        <v>1550</v>
      </c>
      <c r="G1312" s="49" t="s">
        <v>36</v>
      </c>
      <c r="H1312" s="49" t="s">
        <v>3078</v>
      </c>
      <c r="I1312" s="49" t="s">
        <v>3079</v>
      </c>
      <c r="J1312" s="49">
        <v>180.50199999999998</v>
      </c>
    </row>
    <row r="1313" spans="1:10" x14ac:dyDescent="0.35">
      <c r="A1313" s="49" t="s">
        <v>36</v>
      </c>
      <c r="B1313" s="49">
        <v>37</v>
      </c>
      <c r="C1313" s="49" t="s">
        <v>3080</v>
      </c>
      <c r="D1313" s="49" t="s">
        <v>3081</v>
      </c>
      <c r="E1313" s="49">
        <v>521214</v>
      </c>
      <c r="F1313" s="49" t="s">
        <v>3082</v>
      </c>
      <c r="G1313" s="49" t="s">
        <v>36</v>
      </c>
      <c r="H1313" s="49" t="s">
        <v>3083</v>
      </c>
      <c r="I1313" s="49" t="s">
        <v>3081</v>
      </c>
      <c r="J1313" s="49">
        <v>96.800000000000011</v>
      </c>
    </row>
    <row r="1314" spans="1:10" x14ac:dyDescent="0.35">
      <c r="A1314" s="49" t="s">
        <v>36</v>
      </c>
      <c r="B1314" s="49">
        <v>37</v>
      </c>
      <c r="C1314" s="49" t="s">
        <v>3084</v>
      </c>
      <c r="D1314" s="49">
        <v>54</v>
      </c>
      <c r="E1314" s="49">
        <v>521026</v>
      </c>
      <c r="F1314" s="49" t="s">
        <v>3066</v>
      </c>
      <c r="G1314" s="49" t="s">
        <v>36</v>
      </c>
      <c r="H1314" s="49" t="s">
        <v>3084</v>
      </c>
      <c r="I1314" s="49">
        <v>54</v>
      </c>
      <c r="J1314" s="49">
        <v>12.520000000000001</v>
      </c>
    </row>
    <row r="1315" spans="1:10" x14ac:dyDescent="0.35">
      <c r="A1315" s="49" t="s">
        <v>36</v>
      </c>
      <c r="B1315" s="49">
        <v>37</v>
      </c>
      <c r="C1315" s="49" t="s">
        <v>3069</v>
      </c>
      <c r="D1315" s="49" t="s">
        <v>3070</v>
      </c>
      <c r="E1315" s="49">
        <v>521055</v>
      </c>
      <c r="F1315" s="49" t="s">
        <v>3071</v>
      </c>
      <c r="G1315" s="49" t="s">
        <v>36</v>
      </c>
      <c r="H1315" s="49" t="s">
        <v>3069</v>
      </c>
      <c r="I1315" s="49" t="s">
        <v>3085</v>
      </c>
      <c r="J1315" s="49">
        <v>270.37</v>
      </c>
    </row>
    <row r="1316" spans="1:10" x14ac:dyDescent="0.35">
      <c r="A1316" s="49" t="s">
        <v>36</v>
      </c>
      <c r="B1316" s="49">
        <v>37</v>
      </c>
      <c r="C1316" s="49" t="s">
        <v>3080</v>
      </c>
      <c r="D1316" s="49" t="s">
        <v>3081</v>
      </c>
      <c r="E1316" s="49">
        <v>521214</v>
      </c>
      <c r="F1316" s="49" t="s">
        <v>3082</v>
      </c>
      <c r="G1316" s="49" t="s">
        <v>37</v>
      </c>
      <c r="H1316" s="49" t="s">
        <v>3092</v>
      </c>
      <c r="I1316" s="49">
        <v>0</v>
      </c>
      <c r="J1316" s="49">
        <v>27.1</v>
      </c>
    </row>
    <row r="1317" spans="1:10" x14ac:dyDescent="0.35">
      <c r="A1317" s="49" t="s">
        <v>36</v>
      </c>
      <c r="B1317" s="49">
        <v>37</v>
      </c>
      <c r="C1317" s="49" t="s">
        <v>3053</v>
      </c>
      <c r="D1317" s="49" t="s">
        <v>3054</v>
      </c>
      <c r="E1317" s="49">
        <v>520905</v>
      </c>
      <c r="F1317" s="49" t="s">
        <v>3055</v>
      </c>
      <c r="G1317" s="49" t="s">
        <v>37</v>
      </c>
      <c r="H1317" s="49" t="s">
        <v>3100</v>
      </c>
      <c r="I1317" s="49">
        <v>0</v>
      </c>
      <c r="J1317" s="49">
        <v>2.16</v>
      </c>
    </row>
    <row r="1318" spans="1:10" x14ac:dyDescent="0.35">
      <c r="A1318" s="49" t="s">
        <v>37</v>
      </c>
      <c r="B1318" s="49" t="s">
        <v>2998</v>
      </c>
      <c r="C1318" s="49" t="s">
        <v>2999</v>
      </c>
      <c r="D1318" s="49" t="s">
        <v>3000</v>
      </c>
      <c r="E1318" s="49">
        <v>521183</v>
      </c>
      <c r="F1318" s="49" t="s">
        <v>3001</v>
      </c>
      <c r="G1318" s="49" t="s">
        <v>35</v>
      </c>
      <c r="H1318" s="49" t="s">
        <v>3002</v>
      </c>
      <c r="I1318" s="49" t="s">
        <v>3003</v>
      </c>
      <c r="J1318" s="49">
        <v>10.644</v>
      </c>
    </row>
    <row r="1319" spans="1:10" x14ac:dyDescent="0.35">
      <c r="A1319" s="49" t="s">
        <v>37</v>
      </c>
      <c r="B1319" s="49" t="s">
        <v>3086</v>
      </c>
      <c r="C1319" s="49" t="s">
        <v>3087</v>
      </c>
      <c r="D1319" s="49">
        <v>0</v>
      </c>
      <c r="E1319" s="49">
        <v>522656</v>
      </c>
      <c r="F1319" s="49" t="s">
        <v>3088</v>
      </c>
      <c r="G1319" s="49" t="s">
        <v>37</v>
      </c>
      <c r="H1319" s="49" t="s">
        <v>3087</v>
      </c>
      <c r="I1319" s="49">
        <v>0</v>
      </c>
      <c r="J1319" s="49">
        <v>27.35</v>
      </c>
    </row>
    <row r="1320" spans="1:10" x14ac:dyDescent="0.35">
      <c r="A1320" s="49" t="s">
        <v>37</v>
      </c>
      <c r="B1320" s="49" t="s">
        <v>3086</v>
      </c>
      <c r="C1320" s="49" t="s">
        <v>3089</v>
      </c>
      <c r="D1320" s="49" t="s">
        <v>3090</v>
      </c>
      <c r="E1320" s="49">
        <v>522644</v>
      </c>
      <c r="F1320" s="49" t="s">
        <v>3091</v>
      </c>
      <c r="G1320" s="49" t="s">
        <v>37</v>
      </c>
      <c r="H1320" s="49" t="s">
        <v>3089</v>
      </c>
      <c r="I1320" s="49" t="s">
        <v>3090</v>
      </c>
      <c r="J1320" s="49">
        <v>35.588000000000001</v>
      </c>
    </row>
    <row r="1321" spans="1:10" x14ac:dyDescent="0.35">
      <c r="A1321" s="49" t="s">
        <v>37</v>
      </c>
      <c r="B1321" s="49">
        <v>55</v>
      </c>
      <c r="C1321" s="49" t="s">
        <v>3093</v>
      </c>
      <c r="D1321" s="49" t="s">
        <v>3094</v>
      </c>
      <c r="E1321" s="49">
        <v>522503</v>
      </c>
      <c r="F1321" s="49" t="s">
        <v>3095</v>
      </c>
      <c r="G1321" s="49" t="s">
        <v>37</v>
      </c>
      <c r="H1321" s="49" t="s">
        <v>3093</v>
      </c>
      <c r="I1321" s="49" t="s">
        <v>3094</v>
      </c>
      <c r="J1321" s="49">
        <v>367.80200000000002</v>
      </c>
    </row>
    <row r="1322" spans="1:10" x14ac:dyDescent="0.35">
      <c r="A1322" s="49" t="s">
        <v>37</v>
      </c>
      <c r="B1322" s="49">
        <v>54</v>
      </c>
      <c r="C1322" s="49" t="s">
        <v>3096</v>
      </c>
      <c r="D1322" s="49" t="s">
        <v>3097</v>
      </c>
      <c r="E1322" s="49">
        <v>522496</v>
      </c>
      <c r="F1322" s="49" t="s">
        <v>3098</v>
      </c>
      <c r="G1322" s="49" t="s">
        <v>37</v>
      </c>
      <c r="H1322" s="49" t="s">
        <v>3096</v>
      </c>
      <c r="I1322" s="49" t="s">
        <v>3097</v>
      </c>
      <c r="J1322" s="49">
        <v>78.354000000000013</v>
      </c>
    </row>
    <row r="1323" spans="1:10" x14ac:dyDescent="0.35">
      <c r="A1323" s="49" t="s">
        <v>37</v>
      </c>
      <c r="B1323" s="49">
        <v>53</v>
      </c>
      <c r="C1323" s="49" t="s">
        <v>1369</v>
      </c>
      <c r="D1323" s="49">
        <v>0</v>
      </c>
      <c r="E1323" s="49">
        <v>522481</v>
      </c>
      <c r="F1323" s="49" t="s">
        <v>3099</v>
      </c>
      <c r="G1323" s="49" t="s">
        <v>37</v>
      </c>
      <c r="H1323" s="49" t="s">
        <v>1369</v>
      </c>
      <c r="I1323" s="49">
        <v>0</v>
      </c>
      <c r="J1323" s="49">
        <v>15.31</v>
      </c>
    </row>
    <row r="1324" spans="1:10" x14ac:dyDescent="0.35">
      <c r="A1324" s="49" t="s">
        <v>37</v>
      </c>
      <c r="B1324" s="49" t="s">
        <v>3086</v>
      </c>
      <c r="C1324" s="49" t="s">
        <v>3101</v>
      </c>
      <c r="D1324" s="49">
        <v>0</v>
      </c>
      <c r="E1324" s="49">
        <v>521811</v>
      </c>
      <c r="F1324" s="49" t="s">
        <v>3102</v>
      </c>
      <c r="G1324" s="49" t="s">
        <v>37</v>
      </c>
      <c r="H1324" s="49" t="s">
        <v>3101</v>
      </c>
      <c r="I1324" s="49">
        <v>0</v>
      </c>
      <c r="J1324" s="49">
        <v>14.62</v>
      </c>
    </row>
    <row r="1325" spans="1:10" x14ac:dyDescent="0.35">
      <c r="A1325" s="49" t="s">
        <v>37</v>
      </c>
      <c r="B1325" s="49" t="s">
        <v>3103</v>
      </c>
      <c r="C1325" s="49" t="s">
        <v>3104</v>
      </c>
      <c r="D1325" s="49" t="s">
        <v>3105</v>
      </c>
      <c r="E1325" s="49">
        <v>521757</v>
      </c>
      <c r="F1325" s="49" t="s">
        <v>785</v>
      </c>
      <c r="G1325" s="49" t="s">
        <v>37</v>
      </c>
      <c r="H1325" s="49" t="s">
        <v>3104</v>
      </c>
      <c r="I1325" s="49" t="s">
        <v>3105</v>
      </c>
      <c r="J1325" s="49">
        <v>21.330000000000002</v>
      </c>
    </row>
    <row r="1326" spans="1:10" x14ac:dyDescent="0.35">
      <c r="A1326" s="49" t="s">
        <v>37</v>
      </c>
      <c r="B1326" s="49">
        <v>53</v>
      </c>
      <c r="C1326" s="49" t="s">
        <v>3106</v>
      </c>
      <c r="D1326" s="49">
        <v>0</v>
      </c>
      <c r="E1326" s="49">
        <v>521622</v>
      </c>
      <c r="F1326" s="49" t="s">
        <v>3107</v>
      </c>
      <c r="G1326" s="49" t="s">
        <v>37</v>
      </c>
      <c r="H1326" s="49" t="s">
        <v>3106</v>
      </c>
      <c r="I1326" s="49">
        <v>0</v>
      </c>
      <c r="J1326" s="49">
        <v>10.34</v>
      </c>
    </row>
    <row r="1327" spans="1:10" x14ac:dyDescent="0.35">
      <c r="A1327" s="49" t="s">
        <v>37</v>
      </c>
      <c r="B1327" s="49" t="s">
        <v>2998</v>
      </c>
      <c r="C1327" s="49" t="s">
        <v>3108</v>
      </c>
      <c r="D1327" s="49" t="s">
        <v>3109</v>
      </c>
      <c r="E1327" s="49">
        <v>520094</v>
      </c>
      <c r="F1327" s="49" t="s">
        <v>3110</v>
      </c>
      <c r="G1327" s="49" t="s">
        <v>35</v>
      </c>
      <c r="H1327" s="49" t="s">
        <v>3111</v>
      </c>
      <c r="I1327" s="49">
        <v>17</v>
      </c>
      <c r="J1327" s="49">
        <v>71.89</v>
      </c>
    </row>
    <row r="1328" spans="1:10" x14ac:dyDescent="0.35">
      <c r="A1328" s="49" t="s">
        <v>37</v>
      </c>
      <c r="B1328" s="49" t="s">
        <v>3086</v>
      </c>
      <c r="C1328" s="49" t="s">
        <v>3112</v>
      </c>
      <c r="D1328" s="49" t="s">
        <v>3113</v>
      </c>
      <c r="E1328" s="49">
        <v>521574</v>
      </c>
      <c r="F1328" s="49" t="s">
        <v>3114</v>
      </c>
      <c r="G1328" s="49" t="s">
        <v>37</v>
      </c>
      <c r="H1328" s="49" t="s">
        <v>3112</v>
      </c>
      <c r="I1328" s="49" t="s">
        <v>3113</v>
      </c>
      <c r="J1328" s="49">
        <v>67.820000000000007</v>
      </c>
    </row>
    <row r="1329" spans="1:10" x14ac:dyDescent="0.35">
      <c r="A1329" s="49" t="s">
        <v>37</v>
      </c>
      <c r="B1329" s="49" t="s">
        <v>3086</v>
      </c>
      <c r="C1329" s="49" t="s">
        <v>3115</v>
      </c>
      <c r="D1329" s="49" t="s">
        <v>3116</v>
      </c>
      <c r="E1329" s="49">
        <v>520795</v>
      </c>
      <c r="F1329" s="49" t="s">
        <v>3117</v>
      </c>
      <c r="G1329" s="49" t="s">
        <v>36</v>
      </c>
      <c r="H1329" s="49" t="s">
        <v>3118</v>
      </c>
      <c r="I1329" s="49" t="s">
        <v>3119</v>
      </c>
      <c r="J1329" s="49">
        <v>19.53</v>
      </c>
    </row>
    <row r="1330" spans="1:10" x14ac:dyDescent="0.35">
      <c r="A1330" s="49" t="s">
        <v>37</v>
      </c>
      <c r="B1330" s="49" t="s">
        <v>3086</v>
      </c>
      <c r="C1330" s="49" t="s">
        <v>3120</v>
      </c>
      <c r="D1330" s="49" t="s">
        <v>3121</v>
      </c>
      <c r="E1330" s="49">
        <v>520775</v>
      </c>
      <c r="F1330" s="49" t="s">
        <v>3088</v>
      </c>
      <c r="G1330" s="49" t="s">
        <v>36</v>
      </c>
      <c r="H1330" s="49" t="s">
        <v>3122</v>
      </c>
      <c r="I1330" s="49" t="s">
        <v>3123</v>
      </c>
      <c r="J1330" s="49">
        <v>32.025999999999996</v>
      </c>
    </row>
    <row r="1331" spans="1:10" x14ac:dyDescent="0.35">
      <c r="A1331" s="49" t="s">
        <v>37</v>
      </c>
      <c r="B1331" s="49" t="s">
        <v>3086</v>
      </c>
      <c r="C1331" s="49" t="s">
        <v>3124</v>
      </c>
      <c r="D1331" s="49" t="s">
        <v>3125</v>
      </c>
      <c r="E1331" s="49">
        <v>520672</v>
      </c>
      <c r="F1331" s="49" t="s">
        <v>3126</v>
      </c>
      <c r="G1331" s="49" t="s">
        <v>36</v>
      </c>
      <c r="H1331" s="49" t="s">
        <v>777</v>
      </c>
      <c r="I1331" s="49" t="s">
        <v>3127</v>
      </c>
      <c r="J1331" s="49">
        <v>0.83</v>
      </c>
    </row>
    <row r="1332" spans="1:10" x14ac:dyDescent="0.35">
      <c r="A1332" s="49" t="s">
        <v>37</v>
      </c>
      <c r="B1332" s="49" t="s">
        <v>3086</v>
      </c>
      <c r="C1332" s="49" t="s">
        <v>3128</v>
      </c>
      <c r="D1332" s="49" t="s">
        <v>3129</v>
      </c>
      <c r="E1332" s="49">
        <v>521447</v>
      </c>
      <c r="F1332" s="49" t="s">
        <v>3114</v>
      </c>
      <c r="G1332" s="49" t="s">
        <v>37</v>
      </c>
      <c r="H1332" s="49" t="s">
        <v>3128</v>
      </c>
      <c r="I1332" s="49" t="s">
        <v>3129</v>
      </c>
      <c r="J1332" s="49">
        <v>27.799999999999997</v>
      </c>
    </row>
    <row r="1333" spans="1:10" x14ac:dyDescent="0.35">
      <c r="A1333" s="49" t="s">
        <v>37</v>
      </c>
      <c r="B1333" s="49" t="s">
        <v>3130</v>
      </c>
      <c r="C1333" s="49" t="s">
        <v>3131</v>
      </c>
      <c r="D1333" s="49" t="s">
        <v>3132</v>
      </c>
      <c r="E1333" s="49">
        <v>521444</v>
      </c>
      <c r="F1333" s="49" t="s">
        <v>258</v>
      </c>
      <c r="G1333" s="49" t="s">
        <v>37</v>
      </c>
      <c r="H1333" s="49" t="s">
        <v>3131</v>
      </c>
      <c r="I1333" s="49" t="s">
        <v>3132</v>
      </c>
      <c r="J1333" s="49">
        <v>425.06599999999997</v>
      </c>
    </row>
    <row r="1334" spans="1:10" x14ac:dyDescent="0.35">
      <c r="A1334" s="49" t="s">
        <v>37</v>
      </c>
      <c r="B1334" s="49" t="s">
        <v>3086</v>
      </c>
      <c r="C1334" s="49" t="s">
        <v>3133</v>
      </c>
      <c r="D1334" s="49" t="s">
        <v>3134</v>
      </c>
      <c r="E1334" s="49">
        <v>521418</v>
      </c>
      <c r="F1334" s="49" t="s">
        <v>3114</v>
      </c>
      <c r="G1334" s="49" t="s">
        <v>37</v>
      </c>
      <c r="H1334" s="49" t="s">
        <v>3133</v>
      </c>
      <c r="I1334" s="49" t="s">
        <v>3134</v>
      </c>
      <c r="J1334" s="49">
        <v>108.56399999999999</v>
      </c>
    </row>
    <row r="1335" spans="1:10" x14ac:dyDescent="0.35">
      <c r="A1335" s="49" t="s">
        <v>37</v>
      </c>
      <c r="B1335" s="49">
        <v>54</v>
      </c>
      <c r="C1335" s="49">
        <v>20</v>
      </c>
      <c r="D1335" s="49">
        <v>80</v>
      </c>
      <c r="E1335" s="49">
        <v>521350</v>
      </c>
      <c r="F1335" s="49" t="s">
        <v>2023</v>
      </c>
      <c r="G1335" s="49" t="s">
        <v>37</v>
      </c>
      <c r="H1335" s="49">
        <v>20</v>
      </c>
      <c r="I1335" s="49">
        <v>80</v>
      </c>
      <c r="J1335" s="49">
        <v>36</v>
      </c>
    </row>
    <row r="1336" spans="1:10" x14ac:dyDescent="0.35">
      <c r="A1336" s="49" t="s">
        <v>37</v>
      </c>
      <c r="B1336" s="49">
        <v>55</v>
      </c>
      <c r="C1336" s="49" t="s">
        <v>3135</v>
      </c>
      <c r="D1336" s="49" t="s">
        <v>3136</v>
      </c>
      <c r="E1336" s="49">
        <v>521322</v>
      </c>
      <c r="F1336" s="49" t="s">
        <v>3137</v>
      </c>
      <c r="G1336" s="49" t="s">
        <v>37</v>
      </c>
      <c r="H1336" s="49" t="s">
        <v>3135</v>
      </c>
      <c r="I1336" s="49" t="s">
        <v>3136</v>
      </c>
      <c r="J1336" s="49">
        <v>89.32</v>
      </c>
    </row>
    <row r="1337" spans="1:10" x14ac:dyDescent="0.35">
      <c r="A1337" s="49" t="s">
        <v>37</v>
      </c>
      <c r="B1337" s="49" t="s">
        <v>3086</v>
      </c>
      <c r="C1337" s="49">
        <v>24</v>
      </c>
      <c r="D1337" s="49" t="s">
        <v>2865</v>
      </c>
      <c r="E1337" s="49">
        <v>521303</v>
      </c>
      <c r="F1337" s="49" t="s">
        <v>3138</v>
      </c>
      <c r="G1337" s="49" t="s">
        <v>37</v>
      </c>
      <c r="H1337" s="49">
        <v>24</v>
      </c>
      <c r="I1337" s="49" t="s">
        <v>2865</v>
      </c>
      <c r="J1337" s="49">
        <v>27.167999999999999</v>
      </c>
    </row>
    <row r="1338" spans="1:10" x14ac:dyDescent="0.35">
      <c r="A1338" s="49" t="s">
        <v>37</v>
      </c>
      <c r="B1338" s="49" t="s">
        <v>3086</v>
      </c>
      <c r="C1338" s="49" t="s">
        <v>3139</v>
      </c>
      <c r="D1338" s="49" t="s">
        <v>3140</v>
      </c>
      <c r="E1338" s="49">
        <v>523147</v>
      </c>
      <c r="F1338" s="49" t="s">
        <v>1163</v>
      </c>
      <c r="G1338" s="49" t="s">
        <v>37</v>
      </c>
      <c r="H1338" s="49" t="s">
        <v>3139</v>
      </c>
      <c r="I1338" s="49" t="s">
        <v>3140</v>
      </c>
      <c r="J1338" s="49">
        <v>17.847999999999999</v>
      </c>
    </row>
    <row r="1339" spans="1:10" x14ac:dyDescent="0.35">
      <c r="A1339" s="49" t="s">
        <v>37</v>
      </c>
      <c r="B1339" s="49" t="s">
        <v>3086</v>
      </c>
      <c r="C1339" s="49" t="s">
        <v>3141</v>
      </c>
      <c r="D1339" s="49" t="s">
        <v>3142</v>
      </c>
      <c r="E1339" s="49">
        <v>521144</v>
      </c>
      <c r="F1339" s="49" t="s">
        <v>3143</v>
      </c>
      <c r="G1339" s="49" t="s">
        <v>37</v>
      </c>
      <c r="H1339" s="49" t="s">
        <v>3141</v>
      </c>
      <c r="I1339" s="49" t="s">
        <v>3142</v>
      </c>
      <c r="J1339" s="49">
        <v>250.52199999999999</v>
      </c>
    </row>
    <row r="1340" spans="1:10" x14ac:dyDescent="0.35">
      <c r="A1340" s="49" t="s">
        <v>37</v>
      </c>
      <c r="B1340" s="49">
        <v>54</v>
      </c>
      <c r="C1340" s="49" t="s">
        <v>3144</v>
      </c>
      <c r="D1340" s="49" t="s">
        <v>3145</v>
      </c>
      <c r="E1340" s="49">
        <v>521124</v>
      </c>
      <c r="F1340" s="49" t="s">
        <v>3146</v>
      </c>
      <c r="G1340" s="49" t="s">
        <v>37</v>
      </c>
      <c r="H1340" s="49" t="s">
        <v>3144</v>
      </c>
      <c r="I1340" s="49" t="s">
        <v>3145</v>
      </c>
      <c r="J1340" s="49">
        <v>131.99199999999999</v>
      </c>
    </row>
    <row r="1341" spans="1:10" x14ac:dyDescent="0.35">
      <c r="A1341" s="49" t="s">
        <v>37</v>
      </c>
      <c r="B1341" s="49">
        <v>54</v>
      </c>
      <c r="C1341" s="49" t="s">
        <v>3147</v>
      </c>
      <c r="D1341" s="49" t="s">
        <v>3148</v>
      </c>
      <c r="E1341" s="49">
        <v>521108</v>
      </c>
      <c r="F1341" s="49" t="s">
        <v>3149</v>
      </c>
      <c r="G1341" s="49" t="s">
        <v>37</v>
      </c>
      <c r="H1341" s="49" t="s">
        <v>3147</v>
      </c>
      <c r="I1341" s="49" t="s">
        <v>3148</v>
      </c>
      <c r="J1341" s="49">
        <v>401.69600000000003</v>
      </c>
    </row>
    <row r="1342" spans="1:10" x14ac:dyDescent="0.35">
      <c r="A1342" s="49" t="s">
        <v>37</v>
      </c>
      <c r="B1342" s="49" t="s">
        <v>3150</v>
      </c>
      <c r="C1342" s="49" t="s">
        <v>3151</v>
      </c>
      <c r="D1342" s="49" t="s">
        <v>3152</v>
      </c>
      <c r="E1342" s="49">
        <v>521084</v>
      </c>
      <c r="F1342" s="49" t="s">
        <v>3153</v>
      </c>
      <c r="G1342" s="49" t="s">
        <v>37</v>
      </c>
      <c r="H1342" s="49" t="s">
        <v>3151</v>
      </c>
      <c r="I1342" s="49" t="s">
        <v>3152</v>
      </c>
      <c r="J1342" s="49">
        <v>138.16399999999999</v>
      </c>
    </row>
    <row r="1343" spans="1:10" x14ac:dyDescent="0.35">
      <c r="A1343" s="49" t="s">
        <v>37</v>
      </c>
      <c r="B1343" s="49" t="s">
        <v>3130</v>
      </c>
      <c r="C1343" s="49" t="s">
        <v>3139</v>
      </c>
      <c r="D1343" s="49" t="s">
        <v>3154</v>
      </c>
      <c r="E1343" s="49">
        <v>522724</v>
      </c>
      <c r="F1343" s="49" t="s">
        <v>3155</v>
      </c>
      <c r="G1343" s="49" t="s">
        <v>37</v>
      </c>
      <c r="H1343" s="49" t="s">
        <v>3139</v>
      </c>
      <c r="I1343" s="49" t="s">
        <v>3154</v>
      </c>
      <c r="J1343" s="49">
        <v>26.7</v>
      </c>
    </row>
    <row r="1344" spans="1:10" x14ac:dyDescent="0.35">
      <c r="A1344" s="49" t="s">
        <v>37</v>
      </c>
      <c r="B1344" s="49">
        <v>55</v>
      </c>
      <c r="C1344" s="49" t="s">
        <v>3156</v>
      </c>
      <c r="D1344" s="49" t="s">
        <v>3157</v>
      </c>
      <c r="E1344" s="49">
        <v>522505</v>
      </c>
      <c r="F1344" s="49" t="s">
        <v>3158</v>
      </c>
      <c r="G1344" s="49" t="s">
        <v>37</v>
      </c>
      <c r="H1344" s="49" t="s">
        <v>3156</v>
      </c>
      <c r="I1344" s="49" t="s">
        <v>3157</v>
      </c>
      <c r="J1344" s="49">
        <v>50.388000000000005</v>
      </c>
    </row>
    <row r="1345" spans="1:10" x14ac:dyDescent="0.35">
      <c r="A1345" s="49" t="s">
        <v>37</v>
      </c>
      <c r="B1345" s="49" t="s">
        <v>3086</v>
      </c>
      <c r="C1345" s="49" t="s">
        <v>3159</v>
      </c>
      <c r="D1345" s="49">
        <v>0</v>
      </c>
      <c r="E1345" s="49">
        <v>520978</v>
      </c>
      <c r="F1345" s="49" t="s">
        <v>3160</v>
      </c>
      <c r="G1345" s="49" t="s">
        <v>37</v>
      </c>
      <c r="H1345" s="49" t="s">
        <v>3159</v>
      </c>
      <c r="I1345" s="49">
        <v>0</v>
      </c>
      <c r="J1345" s="49">
        <v>127.23</v>
      </c>
    </row>
    <row r="1346" spans="1:10" x14ac:dyDescent="0.35">
      <c r="A1346" s="49" t="s">
        <v>37</v>
      </c>
      <c r="B1346" s="49" t="s">
        <v>3086</v>
      </c>
      <c r="C1346" s="49" t="s">
        <v>3161</v>
      </c>
      <c r="D1346" s="49" t="s">
        <v>3162</v>
      </c>
      <c r="E1346" s="49">
        <v>520962</v>
      </c>
      <c r="F1346" s="49" t="s">
        <v>3091</v>
      </c>
      <c r="G1346" s="49" t="s">
        <v>37</v>
      </c>
      <c r="H1346" s="49" t="s">
        <v>3161</v>
      </c>
      <c r="I1346" s="49" t="s">
        <v>3162</v>
      </c>
      <c r="J1346" s="49">
        <v>28.954000000000001</v>
      </c>
    </row>
    <row r="1347" spans="1:10" x14ac:dyDescent="0.35">
      <c r="A1347" s="49" t="s">
        <v>37</v>
      </c>
      <c r="B1347" s="49" t="s">
        <v>3086</v>
      </c>
      <c r="C1347" s="49" t="s">
        <v>3163</v>
      </c>
      <c r="D1347" s="49">
        <v>0</v>
      </c>
      <c r="E1347" s="49">
        <v>522056</v>
      </c>
      <c r="F1347" s="49" t="s">
        <v>3164</v>
      </c>
      <c r="G1347" s="49" t="s">
        <v>37</v>
      </c>
      <c r="H1347" s="49" t="s">
        <v>3163</v>
      </c>
      <c r="I1347" s="49">
        <v>0</v>
      </c>
      <c r="J1347" s="49">
        <v>13.77</v>
      </c>
    </row>
    <row r="1348" spans="1:10" x14ac:dyDescent="0.35">
      <c r="A1348" s="49" t="s">
        <v>37</v>
      </c>
      <c r="B1348" s="49">
        <v>55</v>
      </c>
      <c r="C1348" s="49">
        <v>0</v>
      </c>
      <c r="D1348" s="49">
        <v>82</v>
      </c>
      <c r="E1348" s="49">
        <v>520869</v>
      </c>
      <c r="F1348" s="49" t="s">
        <v>773</v>
      </c>
      <c r="G1348" s="49" t="s">
        <v>37</v>
      </c>
      <c r="H1348" s="49">
        <v>0</v>
      </c>
      <c r="I1348" s="49">
        <v>82</v>
      </c>
      <c r="J1348" s="49">
        <v>16.399999999999999</v>
      </c>
    </row>
    <row r="1349" spans="1:10" x14ac:dyDescent="0.35">
      <c r="A1349" s="49" t="s">
        <v>37</v>
      </c>
      <c r="B1349" s="49">
        <v>53</v>
      </c>
      <c r="C1349" s="49" t="s">
        <v>3165</v>
      </c>
      <c r="D1349" s="49" t="s">
        <v>3166</v>
      </c>
      <c r="E1349" s="49">
        <v>520810</v>
      </c>
      <c r="F1349" s="49" t="s">
        <v>3099</v>
      </c>
      <c r="G1349" s="49" t="s">
        <v>37</v>
      </c>
      <c r="H1349" s="49" t="s">
        <v>3165</v>
      </c>
      <c r="I1349" s="49" t="s">
        <v>3166</v>
      </c>
      <c r="J1349" s="49">
        <v>101.16</v>
      </c>
    </row>
    <row r="1350" spans="1:10" x14ac:dyDescent="0.35">
      <c r="A1350" s="49" t="s">
        <v>37</v>
      </c>
      <c r="B1350" s="49">
        <v>55</v>
      </c>
      <c r="C1350" s="49" t="s">
        <v>3167</v>
      </c>
      <c r="D1350" s="49" t="s">
        <v>3168</v>
      </c>
      <c r="E1350" s="49">
        <v>521594</v>
      </c>
      <c r="F1350" s="49" t="s">
        <v>2060</v>
      </c>
      <c r="G1350" s="49" t="s">
        <v>37</v>
      </c>
      <c r="H1350" s="49" t="s">
        <v>3167</v>
      </c>
      <c r="I1350" s="49" t="s">
        <v>3168</v>
      </c>
      <c r="J1350" s="49">
        <v>86.325999999999993</v>
      </c>
    </row>
    <row r="1351" spans="1:10" x14ac:dyDescent="0.35">
      <c r="A1351" s="49" t="s">
        <v>37</v>
      </c>
      <c r="B1351" s="49" t="s">
        <v>3130</v>
      </c>
      <c r="C1351" s="49" t="s">
        <v>3169</v>
      </c>
      <c r="D1351" s="49" t="s">
        <v>3170</v>
      </c>
      <c r="E1351" s="49">
        <v>520720</v>
      </c>
      <c r="F1351" s="49" t="s">
        <v>3107</v>
      </c>
      <c r="G1351" s="49" t="s">
        <v>37</v>
      </c>
      <c r="H1351" s="49" t="s">
        <v>3169</v>
      </c>
      <c r="I1351" s="49" t="s">
        <v>3170</v>
      </c>
      <c r="J1351" s="49">
        <v>34.599999999999994</v>
      </c>
    </row>
    <row r="1352" spans="1:10" x14ac:dyDescent="0.35">
      <c r="A1352" s="49" t="s">
        <v>37</v>
      </c>
      <c r="B1352" s="49">
        <v>53</v>
      </c>
      <c r="C1352" s="49" t="s">
        <v>3171</v>
      </c>
      <c r="D1352" s="49" t="s">
        <v>3172</v>
      </c>
      <c r="E1352" s="49">
        <v>520719</v>
      </c>
      <c r="F1352" s="49" t="s">
        <v>3173</v>
      </c>
      <c r="G1352" s="49" t="s">
        <v>37</v>
      </c>
      <c r="H1352" s="49" t="s">
        <v>3171</v>
      </c>
      <c r="I1352" s="49" t="s">
        <v>3172</v>
      </c>
      <c r="J1352" s="49">
        <v>131.06399999999999</v>
      </c>
    </row>
    <row r="1353" spans="1:10" x14ac:dyDescent="0.35">
      <c r="A1353" s="49" t="s">
        <v>37</v>
      </c>
      <c r="B1353" s="49">
        <v>53</v>
      </c>
      <c r="C1353" s="49" t="s">
        <v>2535</v>
      </c>
      <c r="D1353" s="49" t="s">
        <v>3174</v>
      </c>
      <c r="E1353" s="49">
        <v>520695</v>
      </c>
      <c r="F1353" s="49" t="s">
        <v>3175</v>
      </c>
      <c r="G1353" s="49" t="s">
        <v>37</v>
      </c>
      <c r="H1353" s="49" t="s">
        <v>2535</v>
      </c>
      <c r="I1353" s="49" t="s">
        <v>3174</v>
      </c>
      <c r="J1353" s="49">
        <v>100.998</v>
      </c>
    </row>
    <row r="1354" spans="1:10" x14ac:dyDescent="0.35">
      <c r="A1354" s="49" t="s">
        <v>37</v>
      </c>
      <c r="B1354" s="49" t="s">
        <v>3103</v>
      </c>
      <c r="C1354" s="49" t="s">
        <v>3176</v>
      </c>
      <c r="D1354" s="49" t="s">
        <v>3177</v>
      </c>
      <c r="E1354" s="49">
        <v>520681</v>
      </c>
      <c r="F1354" s="49" t="s">
        <v>3178</v>
      </c>
      <c r="G1354" s="49" t="s">
        <v>37</v>
      </c>
      <c r="H1354" s="49" t="s">
        <v>3176</v>
      </c>
      <c r="I1354" s="49" t="s">
        <v>3177</v>
      </c>
      <c r="J1354" s="49">
        <v>212.892</v>
      </c>
    </row>
    <row r="1355" spans="1:10" x14ac:dyDescent="0.35">
      <c r="A1355" s="49" t="s">
        <v>37</v>
      </c>
      <c r="B1355" s="49" t="s">
        <v>3150</v>
      </c>
      <c r="C1355" s="49" t="s">
        <v>3179</v>
      </c>
      <c r="D1355" s="49">
        <v>0</v>
      </c>
      <c r="E1355" s="49">
        <v>520666</v>
      </c>
      <c r="F1355" s="49" t="s">
        <v>3180</v>
      </c>
      <c r="G1355" s="49" t="s">
        <v>37</v>
      </c>
      <c r="H1355" s="49" t="s">
        <v>3179</v>
      </c>
      <c r="I1355" s="49">
        <v>0</v>
      </c>
      <c r="J1355" s="49">
        <v>86.57</v>
      </c>
    </row>
    <row r="1356" spans="1:10" x14ac:dyDescent="0.35">
      <c r="A1356" s="49" t="s">
        <v>37</v>
      </c>
      <c r="B1356" s="49" t="s">
        <v>3103</v>
      </c>
      <c r="C1356" s="49" t="s">
        <v>3181</v>
      </c>
      <c r="D1356" s="49" t="s">
        <v>3182</v>
      </c>
      <c r="E1356" s="49">
        <v>520620</v>
      </c>
      <c r="F1356" s="49" t="s">
        <v>3183</v>
      </c>
      <c r="G1356" s="49" t="s">
        <v>37</v>
      </c>
      <c r="H1356" s="49" t="s">
        <v>3181</v>
      </c>
      <c r="I1356" s="49" t="s">
        <v>3182</v>
      </c>
      <c r="J1356" s="49">
        <v>220.45000000000002</v>
      </c>
    </row>
    <row r="1357" spans="1:10" x14ac:dyDescent="0.35">
      <c r="A1357" s="49" t="s">
        <v>37</v>
      </c>
      <c r="B1357" s="49">
        <v>55</v>
      </c>
      <c r="C1357" s="49" t="s">
        <v>3184</v>
      </c>
      <c r="D1357" s="49">
        <v>179</v>
      </c>
      <c r="E1357" s="49">
        <v>520587</v>
      </c>
      <c r="F1357" s="49" t="s">
        <v>3158</v>
      </c>
      <c r="G1357" s="49" t="s">
        <v>37</v>
      </c>
      <c r="H1357" s="49" t="s">
        <v>3184</v>
      </c>
      <c r="I1357" s="49">
        <v>179</v>
      </c>
      <c r="J1357" s="49">
        <v>38.54</v>
      </c>
    </row>
    <row r="1358" spans="1:10" x14ac:dyDescent="0.35">
      <c r="A1358" s="49" t="s">
        <v>37</v>
      </c>
      <c r="B1358" s="49" t="s">
        <v>3086</v>
      </c>
      <c r="C1358" s="49" t="s">
        <v>1299</v>
      </c>
      <c r="D1358" s="49" t="s">
        <v>3185</v>
      </c>
      <c r="E1358" s="49">
        <v>521542</v>
      </c>
      <c r="F1358" s="49" t="s">
        <v>3091</v>
      </c>
      <c r="G1358" s="49" t="s">
        <v>37</v>
      </c>
      <c r="H1358" s="49" t="s">
        <v>1299</v>
      </c>
      <c r="I1358" s="49" t="s">
        <v>3185</v>
      </c>
      <c r="J1358" s="49">
        <v>25.838000000000001</v>
      </c>
    </row>
    <row r="1359" spans="1:10" x14ac:dyDescent="0.35">
      <c r="A1359" s="49" t="s">
        <v>37</v>
      </c>
      <c r="B1359" s="49">
        <v>54</v>
      </c>
      <c r="C1359" s="49" t="s">
        <v>3186</v>
      </c>
      <c r="D1359" s="49" t="s">
        <v>3187</v>
      </c>
      <c r="E1359" s="49">
        <v>520506</v>
      </c>
      <c r="F1359" s="49" t="s">
        <v>3188</v>
      </c>
      <c r="G1359" s="49" t="s">
        <v>37</v>
      </c>
      <c r="H1359" s="49" t="s">
        <v>3189</v>
      </c>
      <c r="I1359" s="49" t="s">
        <v>3190</v>
      </c>
      <c r="J1359" s="49">
        <v>351.798</v>
      </c>
    </row>
    <row r="1360" spans="1:10" x14ac:dyDescent="0.35">
      <c r="A1360" s="49" t="s">
        <v>37</v>
      </c>
      <c r="B1360" s="49">
        <v>54</v>
      </c>
      <c r="C1360" s="49" t="s">
        <v>3191</v>
      </c>
      <c r="D1360" s="49" t="s">
        <v>3192</v>
      </c>
      <c r="E1360" s="49">
        <v>520490</v>
      </c>
      <c r="F1360" s="49" t="s">
        <v>3193</v>
      </c>
      <c r="G1360" s="49" t="s">
        <v>37</v>
      </c>
      <c r="H1360" s="49" t="s">
        <v>3191</v>
      </c>
      <c r="I1360" s="49" t="s">
        <v>3192</v>
      </c>
      <c r="J1360" s="49">
        <v>265.86799999999999</v>
      </c>
    </row>
    <row r="1361" spans="1:10" x14ac:dyDescent="0.35">
      <c r="A1361" s="49" t="s">
        <v>37</v>
      </c>
      <c r="B1361" s="49" t="s">
        <v>3086</v>
      </c>
      <c r="C1361" s="49" t="s">
        <v>3194</v>
      </c>
      <c r="D1361" s="49" t="s">
        <v>3195</v>
      </c>
      <c r="E1361" s="49">
        <v>521541</v>
      </c>
      <c r="F1361" s="49" t="s">
        <v>3196</v>
      </c>
      <c r="G1361" s="49" t="s">
        <v>37</v>
      </c>
      <c r="H1361" s="49" t="s">
        <v>3194</v>
      </c>
      <c r="I1361" s="49" t="s">
        <v>3195</v>
      </c>
      <c r="J1361" s="49">
        <v>165.12</v>
      </c>
    </row>
    <row r="1362" spans="1:10" x14ac:dyDescent="0.35">
      <c r="A1362" s="49" t="s">
        <v>37</v>
      </c>
      <c r="B1362" s="49" t="s">
        <v>3086</v>
      </c>
      <c r="C1362" s="49" t="s">
        <v>3197</v>
      </c>
      <c r="D1362" s="49" t="s">
        <v>3198</v>
      </c>
      <c r="E1362" s="49">
        <v>520460</v>
      </c>
      <c r="F1362" s="49" t="s">
        <v>3199</v>
      </c>
      <c r="G1362" s="49" t="s">
        <v>37</v>
      </c>
      <c r="H1362" s="49" t="s">
        <v>3197</v>
      </c>
      <c r="I1362" s="49" t="s">
        <v>3198</v>
      </c>
      <c r="J1362" s="49">
        <v>40.878</v>
      </c>
    </row>
    <row r="1363" spans="1:10" x14ac:dyDescent="0.35">
      <c r="A1363" s="49" t="s">
        <v>37</v>
      </c>
      <c r="B1363" s="49" t="s">
        <v>3086</v>
      </c>
      <c r="C1363" s="49" t="s">
        <v>3200</v>
      </c>
      <c r="D1363" s="49" t="s">
        <v>3201</v>
      </c>
      <c r="E1363" s="49">
        <v>520450</v>
      </c>
      <c r="F1363" s="49" t="s">
        <v>3202</v>
      </c>
      <c r="G1363" s="49" t="s">
        <v>37</v>
      </c>
      <c r="H1363" s="49" t="s">
        <v>3200</v>
      </c>
      <c r="I1363" s="49" t="s">
        <v>3201</v>
      </c>
      <c r="J1363" s="49">
        <v>65.647999999999996</v>
      </c>
    </row>
    <row r="1364" spans="1:10" x14ac:dyDescent="0.35">
      <c r="A1364" s="49" t="s">
        <v>37</v>
      </c>
      <c r="B1364" s="49" t="s">
        <v>3103</v>
      </c>
      <c r="C1364" s="49" t="s">
        <v>3203</v>
      </c>
      <c r="D1364" s="49" t="s">
        <v>3204</v>
      </c>
      <c r="E1364" s="49">
        <v>520444</v>
      </c>
      <c r="F1364" s="49" t="s">
        <v>902</v>
      </c>
      <c r="G1364" s="49" t="s">
        <v>37</v>
      </c>
      <c r="H1364" s="49" t="s">
        <v>3203</v>
      </c>
      <c r="I1364" s="49" t="s">
        <v>3204</v>
      </c>
      <c r="J1364" s="49">
        <v>92.751999999999995</v>
      </c>
    </row>
    <row r="1365" spans="1:10" x14ac:dyDescent="0.35">
      <c r="A1365" s="49" t="s">
        <v>37</v>
      </c>
      <c r="B1365" s="49" t="s">
        <v>3086</v>
      </c>
      <c r="C1365" s="49" t="s">
        <v>3205</v>
      </c>
      <c r="D1365" s="49">
        <v>0</v>
      </c>
      <c r="E1365" s="49">
        <v>521506</v>
      </c>
      <c r="F1365" s="49" t="s">
        <v>3196</v>
      </c>
      <c r="G1365" s="49" t="s">
        <v>37</v>
      </c>
      <c r="H1365" s="49" t="s">
        <v>3205</v>
      </c>
      <c r="I1365" s="49">
        <v>0</v>
      </c>
      <c r="J1365" s="49">
        <v>15.92</v>
      </c>
    </row>
    <row r="1366" spans="1:10" x14ac:dyDescent="0.35">
      <c r="A1366" s="49" t="s">
        <v>37</v>
      </c>
      <c r="B1366" s="49">
        <v>54</v>
      </c>
      <c r="C1366" s="49" t="s">
        <v>3206</v>
      </c>
      <c r="D1366" s="49" t="s">
        <v>3207</v>
      </c>
      <c r="E1366" s="49">
        <v>520209</v>
      </c>
      <c r="F1366" s="49" t="s">
        <v>3098</v>
      </c>
      <c r="G1366" s="49" t="s">
        <v>37</v>
      </c>
      <c r="H1366" s="49" t="s">
        <v>3206</v>
      </c>
      <c r="I1366" s="49" t="s">
        <v>3207</v>
      </c>
      <c r="J1366" s="49">
        <v>64.31</v>
      </c>
    </row>
    <row r="1367" spans="1:10" x14ac:dyDescent="0.35">
      <c r="A1367" s="49" t="s">
        <v>37</v>
      </c>
      <c r="B1367" s="49">
        <v>53</v>
      </c>
      <c r="C1367" s="49" t="s">
        <v>3208</v>
      </c>
      <c r="D1367" s="49" t="s">
        <v>3209</v>
      </c>
      <c r="E1367" s="49">
        <v>520163</v>
      </c>
      <c r="F1367" s="49" t="s">
        <v>3210</v>
      </c>
      <c r="G1367" s="49" t="s">
        <v>37</v>
      </c>
      <c r="H1367" s="49" t="s">
        <v>3208</v>
      </c>
      <c r="I1367" s="49" t="s">
        <v>3209</v>
      </c>
      <c r="J1367" s="49">
        <v>174.89400000000001</v>
      </c>
    </row>
    <row r="1368" spans="1:10" x14ac:dyDescent="0.35">
      <c r="A1368" s="49" t="s">
        <v>37</v>
      </c>
      <c r="B1368" s="49" t="s">
        <v>3103</v>
      </c>
      <c r="C1368" s="49" t="s">
        <v>3211</v>
      </c>
      <c r="D1368" s="49" t="s">
        <v>3212</v>
      </c>
      <c r="E1368" s="49">
        <v>520130</v>
      </c>
      <c r="F1368" s="49" t="s">
        <v>3213</v>
      </c>
      <c r="G1368" s="49" t="s">
        <v>37</v>
      </c>
      <c r="H1368" s="49" t="s">
        <v>3211</v>
      </c>
      <c r="I1368" s="49" t="s">
        <v>3212</v>
      </c>
      <c r="J1368" s="49">
        <v>50.367999999999995</v>
      </c>
    </row>
    <row r="1369" spans="1:10" x14ac:dyDescent="0.35">
      <c r="A1369" s="49" t="s">
        <v>37</v>
      </c>
      <c r="B1369" s="49" t="s">
        <v>3130</v>
      </c>
      <c r="C1369" s="49" t="s">
        <v>3214</v>
      </c>
      <c r="D1369" s="49" t="s">
        <v>3215</v>
      </c>
      <c r="E1369" s="49">
        <v>520098</v>
      </c>
      <c r="F1369" s="49" t="s">
        <v>3050</v>
      </c>
      <c r="G1369" s="49" t="s">
        <v>37</v>
      </c>
      <c r="H1369" s="49" t="s">
        <v>3214</v>
      </c>
      <c r="I1369" s="49" t="s">
        <v>3215</v>
      </c>
      <c r="J1369" s="49">
        <v>457.29999999999995</v>
      </c>
    </row>
    <row r="1370" spans="1:10" x14ac:dyDescent="0.35">
      <c r="A1370" s="49" t="s">
        <v>37</v>
      </c>
      <c r="B1370" s="49" t="s">
        <v>3130</v>
      </c>
      <c r="C1370" s="49" t="s">
        <v>3216</v>
      </c>
      <c r="D1370" s="49" t="s">
        <v>3217</v>
      </c>
      <c r="E1370" s="49">
        <v>520082</v>
      </c>
      <c r="F1370" s="49" t="s">
        <v>3107</v>
      </c>
      <c r="G1370" s="49" t="s">
        <v>37</v>
      </c>
      <c r="H1370" s="49" t="s">
        <v>3216</v>
      </c>
      <c r="I1370" s="49" t="s">
        <v>3217</v>
      </c>
      <c r="J1370" s="49">
        <v>26.490000000000002</v>
      </c>
    </row>
    <row r="1371" spans="1:10" x14ac:dyDescent="0.35">
      <c r="A1371" s="49" t="s">
        <v>37</v>
      </c>
      <c r="B1371" s="49" t="s">
        <v>3130</v>
      </c>
      <c r="C1371" s="49" t="s">
        <v>3218</v>
      </c>
      <c r="D1371" s="49" t="s">
        <v>1683</v>
      </c>
      <c r="E1371" s="49">
        <v>521206</v>
      </c>
      <c r="F1371" s="49" t="s">
        <v>3155</v>
      </c>
      <c r="G1371" s="49" t="s">
        <v>37</v>
      </c>
      <c r="H1371" s="49" t="s">
        <v>3218</v>
      </c>
      <c r="I1371" s="49" t="s">
        <v>1683</v>
      </c>
      <c r="J1371" s="49">
        <v>39.212000000000003</v>
      </c>
    </row>
    <row r="1372" spans="1:10" x14ac:dyDescent="0.35">
      <c r="A1372" s="49" t="s">
        <v>37</v>
      </c>
      <c r="B1372" s="49" t="s">
        <v>3086</v>
      </c>
      <c r="C1372" s="49" t="s">
        <v>3219</v>
      </c>
      <c r="D1372" s="49">
        <v>0</v>
      </c>
      <c r="E1372" s="49">
        <v>521069</v>
      </c>
      <c r="F1372" s="49" t="s">
        <v>746</v>
      </c>
      <c r="G1372" s="49" t="s">
        <v>37</v>
      </c>
      <c r="H1372" s="49" t="s">
        <v>3219</v>
      </c>
      <c r="I1372" s="49">
        <v>0</v>
      </c>
      <c r="J1372" s="49">
        <v>10.55</v>
      </c>
    </row>
    <row r="1373" spans="1:10" x14ac:dyDescent="0.35">
      <c r="A1373" s="49" t="s">
        <v>37</v>
      </c>
      <c r="B1373" s="49">
        <v>54</v>
      </c>
      <c r="C1373" s="49" t="s">
        <v>3220</v>
      </c>
      <c r="D1373" s="49" t="s">
        <v>3221</v>
      </c>
      <c r="E1373" s="49">
        <v>521008</v>
      </c>
      <c r="F1373" s="49" t="s">
        <v>3222</v>
      </c>
      <c r="G1373" s="49" t="s">
        <v>37</v>
      </c>
      <c r="H1373" s="49" t="s">
        <v>3220</v>
      </c>
      <c r="I1373" s="49" t="s">
        <v>3221</v>
      </c>
      <c r="J1373" s="49">
        <v>21.538000000000004</v>
      </c>
    </row>
    <row r="1374" spans="1:10" x14ac:dyDescent="0.35">
      <c r="A1374" s="49" t="s">
        <v>37</v>
      </c>
      <c r="B1374" s="49" t="s">
        <v>2998</v>
      </c>
      <c r="C1374" s="49" t="s">
        <v>2999</v>
      </c>
      <c r="D1374" s="49" t="s">
        <v>3000</v>
      </c>
      <c r="E1374" s="49">
        <v>521183</v>
      </c>
      <c r="F1374" s="49" t="s">
        <v>3001</v>
      </c>
      <c r="G1374" s="49" t="s">
        <v>37</v>
      </c>
      <c r="H1374" s="49" t="s">
        <v>3127</v>
      </c>
      <c r="I1374" s="49" t="s">
        <v>3223</v>
      </c>
      <c r="J1374" s="49">
        <v>16.378</v>
      </c>
    </row>
    <row r="1375" spans="1:10" x14ac:dyDescent="0.35">
      <c r="A1375" s="49" t="s">
        <v>37</v>
      </c>
      <c r="B1375" s="49" t="s">
        <v>3103</v>
      </c>
      <c r="C1375" s="49" t="s">
        <v>3224</v>
      </c>
      <c r="D1375" s="49">
        <v>0</v>
      </c>
      <c r="E1375" s="49">
        <v>520931</v>
      </c>
      <c r="F1375" s="49" t="s">
        <v>850</v>
      </c>
      <c r="G1375" s="49" t="s">
        <v>37</v>
      </c>
      <c r="H1375" s="49" t="s">
        <v>3224</v>
      </c>
      <c r="I1375" s="49">
        <v>0</v>
      </c>
      <c r="J1375" s="49">
        <v>42.05</v>
      </c>
    </row>
    <row r="1376" spans="1:10" x14ac:dyDescent="0.35">
      <c r="A1376" s="49" t="s">
        <v>37</v>
      </c>
      <c r="B1376" s="49">
        <v>54</v>
      </c>
      <c r="C1376" s="49" t="s">
        <v>3225</v>
      </c>
      <c r="D1376" s="49" t="s">
        <v>1423</v>
      </c>
      <c r="E1376" s="49">
        <v>520778</v>
      </c>
      <c r="F1376" s="49" t="s">
        <v>3098</v>
      </c>
      <c r="G1376" s="49" t="s">
        <v>37</v>
      </c>
      <c r="H1376" s="49" t="s">
        <v>3225</v>
      </c>
      <c r="I1376" s="49" t="s">
        <v>1423</v>
      </c>
      <c r="J1376" s="49">
        <v>11.682</v>
      </c>
    </row>
    <row r="1377" spans="1:10" x14ac:dyDescent="0.35">
      <c r="A1377" s="49" t="s">
        <v>37</v>
      </c>
      <c r="B1377" s="49" t="s">
        <v>3086</v>
      </c>
      <c r="C1377" s="49" t="s">
        <v>3115</v>
      </c>
      <c r="D1377" s="49" t="s">
        <v>3116</v>
      </c>
      <c r="E1377" s="49">
        <v>520795</v>
      </c>
      <c r="F1377" s="49" t="s">
        <v>3117</v>
      </c>
      <c r="G1377" s="49" t="s">
        <v>37</v>
      </c>
      <c r="H1377" s="49" t="s">
        <v>3226</v>
      </c>
      <c r="I1377" s="49" t="s">
        <v>3227</v>
      </c>
      <c r="J1377" s="49">
        <v>244.196</v>
      </c>
    </row>
    <row r="1378" spans="1:10" x14ac:dyDescent="0.35">
      <c r="A1378" s="49" t="s">
        <v>37</v>
      </c>
      <c r="B1378" s="49" t="s">
        <v>3086</v>
      </c>
      <c r="C1378" s="49" t="s">
        <v>3120</v>
      </c>
      <c r="D1378" s="49" t="s">
        <v>3121</v>
      </c>
      <c r="E1378" s="49">
        <v>520775</v>
      </c>
      <c r="F1378" s="49" t="s">
        <v>3088</v>
      </c>
      <c r="G1378" s="49" t="s">
        <v>37</v>
      </c>
      <c r="H1378" s="49" t="s">
        <v>3228</v>
      </c>
      <c r="I1378" s="49" t="s">
        <v>3229</v>
      </c>
      <c r="J1378" s="49">
        <v>191.798</v>
      </c>
    </row>
    <row r="1379" spans="1:10" x14ac:dyDescent="0.35">
      <c r="A1379" s="49" t="s">
        <v>37</v>
      </c>
      <c r="B1379" s="49" t="s">
        <v>3086</v>
      </c>
      <c r="C1379" s="49" t="s">
        <v>3124</v>
      </c>
      <c r="D1379" s="49" t="s">
        <v>3125</v>
      </c>
      <c r="E1379" s="49">
        <v>520672</v>
      </c>
      <c r="F1379" s="49" t="s">
        <v>3126</v>
      </c>
      <c r="G1379" s="49" t="s">
        <v>37</v>
      </c>
      <c r="H1379" s="49" t="s">
        <v>904</v>
      </c>
      <c r="I1379" s="49" t="s">
        <v>3230</v>
      </c>
      <c r="J1379" s="49">
        <v>259.60400000000004</v>
      </c>
    </row>
    <row r="1380" spans="1:10" x14ac:dyDescent="0.35">
      <c r="A1380" s="49" t="s">
        <v>37</v>
      </c>
      <c r="B1380" s="49" t="s">
        <v>2998</v>
      </c>
      <c r="C1380" s="49" t="s">
        <v>3108</v>
      </c>
      <c r="D1380" s="49" t="s">
        <v>3109</v>
      </c>
      <c r="E1380" s="49">
        <v>520094</v>
      </c>
      <c r="F1380" s="49" t="s">
        <v>3110</v>
      </c>
      <c r="G1380" s="49" t="s">
        <v>37</v>
      </c>
      <c r="H1380" s="49" t="s">
        <v>3231</v>
      </c>
      <c r="I1380" s="49">
        <v>302</v>
      </c>
      <c r="J1380" s="49">
        <v>275.75</v>
      </c>
    </row>
    <row r="1381" spans="1:10" x14ac:dyDescent="0.35">
      <c r="A1381" s="49" t="s">
        <v>37</v>
      </c>
      <c r="B1381" s="49" t="s">
        <v>3086</v>
      </c>
      <c r="C1381" s="49" t="s">
        <v>1626</v>
      </c>
      <c r="D1381" s="49" t="s">
        <v>3232</v>
      </c>
      <c r="E1381" s="49">
        <v>520575</v>
      </c>
      <c r="F1381" s="49" t="s">
        <v>3233</v>
      </c>
      <c r="G1381" s="49" t="s">
        <v>37</v>
      </c>
      <c r="H1381" s="49" t="s">
        <v>1626</v>
      </c>
      <c r="I1381" s="49" t="s">
        <v>3232</v>
      </c>
      <c r="J1381" s="49">
        <v>18.190000000000001</v>
      </c>
    </row>
    <row r="1382" spans="1:10" x14ac:dyDescent="0.35">
      <c r="A1382" s="49" t="s">
        <v>37</v>
      </c>
      <c r="B1382" s="49" t="s">
        <v>3130</v>
      </c>
      <c r="C1382" s="49">
        <v>165</v>
      </c>
      <c r="D1382" s="49">
        <v>0</v>
      </c>
      <c r="E1382" s="49">
        <v>520482</v>
      </c>
      <c r="F1382" s="49" t="s">
        <v>121</v>
      </c>
      <c r="G1382" s="49" t="s">
        <v>37</v>
      </c>
      <c r="H1382" s="49">
        <v>165</v>
      </c>
      <c r="I1382" s="49">
        <v>0</v>
      </c>
      <c r="J1382" s="49">
        <v>165</v>
      </c>
    </row>
    <row r="1383" spans="1:10" x14ac:dyDescent="0.35">
      <c r="A1383" s="49" t="s">
        <v>37</v>
      </c>
      <c r="B1383" s="49" t="s">
        <v>3103</v>
      </c>
      <c r="C1383" s="49" t="s">
        <v>3239</v>
      </c>
      <c r="D1383" s="49" t="s">
        <v>3240</v>
      </c>
      <c r="E1383" s="49">
        <v>520031</v>
      </c>
      <c r="F1383" s="49" t="s">
        <v>3241</v>
      </c>
      <c r="G1383" s="49" t="s">
        <v>37</v>
      </c>
      <c r="H1383" s="49" t="s">
        <v>3239</v>
      </c>
      <c r="I1383" s="49" t="s">
        <v>3240</v>
      </c>
      <c r="J1383" s="49">
        <v>40.826000000000001</v>
      </c>
    </row>
    <row r="1384" spans="1:10" x14ac:dyDescent="0.35">
      <c r="A1384" s="49" t="s">
        <v>37</v>
      </c>
      <c r="B1384" s="49" t="s">
        <v>3086</v>
      </c>
      <c r="C1384" s="49" t="s">
        <v>3159</v>
      </c>
      <c r="D1384" s="49">
        <v>0</v>
      </c>
      <c r="E1384" s="49">
        <v>520978</v>
      </c>
      <c r="F1384" s="49" t="s">
        <v>3160</v>
      </c>
      <c r="G1384" s="49" t="s">
        <v>37</v>
      </c>
      <c r="H1384" s="49">
        <v>0</v>
      </c>
      <c r="I1384" s="49">
        <v>0</v>
      </c>
      <c r="J1384" s="49">
        <v>0</v>
      </c>
    </row>
    <row r="1385" spans="1:10" x14ac:dyDescent="0.35">
      <c r="A1385" s="49" t="s">
        <v>37</v>
      </c>
      <c r="B1385" s="49">
        <v>54</v>
      </c>
      <c r="C1385" s="49" t="s">
        <v>3186</v>
      </c>
      <c r="D1385" s="49" t="s">
        <v>3187</v>
      </c>
      <c r="E1385" s="49">
        <v>520506</v>
      </c>
      <c r="F1385" s="49" t="s">
        <v>3188</v>
      </c>
      <c r="G1385" s="49" t="s">
        <v>38</v>
      </c>
      <c r="H1385" s="49">
        <v>3</v>
      </c>
      <c r="I1385" s="49" t="s">
        <v>3264</v>
      </c>
      <c r="J1385" s="49">
        <v>7.8179999999999996</v>
      </c>
    </row>
    <row r="1386" spans="1:10" x14ac:dyDescent="0.35">
      <c r="A1386" s="49" t="s">
        <v>37</v>
      </c>
      <c r="B1386" s="49" t="s">
        <v>2998</v>
      </c>
      <c r="C1386" s="49" t="s">
        <v>3108</v>
      </c>
      <c r="D1386" s="49" t="s">
        <v>3109</v>
      </c>
      <c r="E1386" s="49">
        <v>520094</v>
      </c>
      <c r="F1386" s="49" t="s">
        <v>3110</v>
      </c>
      <c r="G1386" s="49" t="s">
        <v>38</v>
      </c>
      <c r="H1386" s="49" t="s">
        <v>3265</v>
      </c>
      <c r="I1386" s="49" t="s">
        <v>3266</v>
      </c>
      <c r="J1386" s="49">
        <v>49.117999999999995</v>
      </c>
    </row>
    <row r="1387" spans="1:10" x14ac:dyDescent="0.35">
      <c r="A1387" s="49" t="s">
        <v>38</v>
      </c>
      <c r="B1387" s="49">
        <v>51</v>
      </c>
      <c r="C1387" s="49" t="s">
        <v>3234</v>
      </c>
      <c r="D1387" s="49" t="s">
        <v>3235</v>
      </c>
      <c r="E1387" s="49">
        <v>521754</v>
      </c>
      <c r="F1387" s="49" t="s">
        <v>3236</v>
      </c>
      <c r="G1387" s="49" t="s">
        <v>38</v>
      </c>
      <c r="H1387" s="49" t="s">
        <v>3234</v>
      </c>
      <c r="I1387" s="49" t="s">
        <v>3235</v>
      </c>
      <c r="J1387" s="49">
        <v>365.46600000000001</v>
      </c>
    </row>
    <row r="1388" spans="1:10" x14ac:dyDescent="0.35">
      <c r="A1388" s="49" t="s">
        <v>38</v>
      </c>
      <c r="B1388" s="49">
        <v>51</v>
      </c>
      <c r="C1388" s="49" t="s">
        <v>945</v>
      </c>
      <c r="D1388" s="49" t="s">
        <v>3237</v>
      </c>
      <c r="E1388" s="49">
        <v>521680</v>
      </c>
      <c r="F1388" s="49" t="s">
        <v>3238</v>
      </c>
      <c r="G1388" s="49" t="s">
        <v>38</v>
      </c>
      <c r="H1388" s="49" t="s">
        <v>945</v>
      </c>
      <c r="I1388" s="49" t="s">
        <v>3237</v>
      </c>
      <c r="J1388" s="49">
        <v>16.904</v>
      </c>
    </row>
    <row r="1389" spans="1:10" x14ac:dyDescent="0.35">
      <c r="A1389" s="49" t="s">
        <v>38</v>
      </c>
      <c r="B1389" s="49">
        <v>51</v>
      </c>
      <c r="C1389" s="49" t="s">
        <v>3242</v>
      </c>
      <c r="D1389" s="49" t="s">
        <v>3243</v>
      </c>
      <c r="E1389" s="49">
        <v>521295</v>
      </c>
      <c r="F1389" s="49" t="s">
        <v>3244</v>
      </c>
      <c r="G1389" s="49" t="s">
        <v>38</v>
      </c>
      <c r="H1389" s="49" t="s">
        <v>3242</v>
      </c>
      <c r="I1389" s="49" t="s">
        <v>3243</v>
      </c>
      <c r="J1389" s="49">
        <v>62.488</v>
      </c>
    </row>
    <row r="1390" spans="1:10" x14ac:dyDescent="0.35">
      <c r="A1390" s="49" t="s">
        <v>38</v>
      </c>
      <c r="B1390" s="49">
        <v>51</v>
      </c>
      <c r="C1390" s="49" t="s">
        <v>3245</v>
      </c>
      <c r="D1390" s="49" t="s">
        <v>3246</v>
      </c>
      <c r="E1390" s="49">
        <v>521265</v>
      </c>
      <c r="F1390" s="49" t="s">
        <v>3247</v>
      </c>
      <c r="G1390" s="49" t="s">
        <v>38</v>
      </c>
      <c r="H1390" s="49" t="s">
        <v>3245</v>
      </c>
      <c r="I1390" s="49" t="s">
        <v>3246</v>
      </c>
      <c r="J1390" s="49">
        <v>42.287999999999997</v>
      </c>
    </row>
    <row r="1391" spans="1:10" x14ac:dyDescent="0.35">
      <c r="A1391" s="49" t="s">
        <v>38</v>
      </c>
      <c r="B1391" s="49">
        <v>51</v>
      </c>
      <c r="C1391" s="49" t="s">
        <v>3248</v>
      </c>
      <c r="D1391" s="49" t="s">
        <v>3249</v>
      </c>
      <c r="E1391" s="49">
        <v>521242</v>
      </c>
      <c r="F1391" s="49" t="s">
        <v>3250</v>
      </c>
      <c r="G1391" s="49" t="s">
        <v>38</v>
      </c>
      <c r="H1391" s="49" t="s">
        <v>3248</v>
      </c>
      <c r="I1391" s="49" t="s">
        <v>3249</v>
      </c>
      <c r="J1391" s="49">
        <v>179.274</v>
      </c>
    </row>
    <row r="1392" spans="1:10" x14ac:dyDescent="0.35">
      <c r="A1392" s="49" t="s">
        <v>38</v>
      </c>
      <c r="B1392" s="49">
        <v>51</v>
      </c>
      <c r="C1392" s="49" t="s">
        <v>3251</v>
      </c>
      <c r="D1392" s="49" t="s">
        <v>3252</v>
      </c>
      <c r="E1392" s="49">
        <v>521237</v>
      </c>
      <c r="F1392" s="49" t="s">
        <v>3253</v>
      </c>
      <c r="G1392" s="49" t="s">
        <v>38</v>
      </c>
      <c r="H1392" s="49" t="s">
        <v>3251</v>
      </c>
      <c r="I1392" s="49" t="s">
        <v>3252</v>
      </c>
      <c r="J1392" s="49">
        <v>214.97200000000001</v>
      </c>
    </row>
    <row r="1393" spans="1:10" x14ac:dyDescent="0.35">
      <c r="A1393" s="49" t="s">
        <v>38</v>
      </c>
      <c r="B1393" s="49">
        <v>51</v>
      </c>
      <c r="C1393" s="49" t="s">
        <v>3254</v>
      </c>
      <c r="D1393" s="49" t="s">
        <v>3255</v>
      </c>
      <c r="E1393" s="49">
        <v>521212</v>
      </c>
      <c r="F1393" s="49" t="s">
        <v>3256</v>
      </c>
      <c r="G1393" s="49" t="s">
        <v>38</v>
      </c>
      <c r="H1393" s="49" t="s">
        <v>3254</v>
      </c>
      <c r="I1393" s="49" t="s">
        <v>3255</v>
      </c>
      <c r="J1393" s="49">
        <v>360.53</v>
      </c>
    </row>
    <row r="1394" spans="1:10" x14ac:dyDescent="0.35">
      <c r="A1394" s="49" t="s">
        <v>38</v>
      </c>
      <c r="B1394" s="49">
        <v>51</v>
      </c>
      <c r="C1394" s="49" t="s">
        <v>3257</v>
      </c>
      <c r="D1394" s="49" t="s">
        <v>3258</v>
      </c>
      <c r="E1394" s="49">
        <v>521147</v>
      </c>
      <c r="F1394" s="49" t="s">
        <v>3259</v>
      </c>
      <c r="G1394" s="49" t="s">
        <v>38</v>
      </c>
      <c r="H1394" s="49" t="s">
        <v>3257</v>
      </c>
      <c r="I1394" s="49" t="s">
        <v>3258</v>
      </c>
      <c r="J1394" s="49">
        <v>22.968</v>
      </c>
    </row>
    <row r="1395" spans="1:10" x14ac:dyDescent="0.35">
      <c r="A1395" s="49" t="s">
        <v>38</v>
      </c>
      <c r="B1395" s="49">
        <v>51</v>
      </c>
      <c r="C1395" s="49" t="s">
        <v>3260</v>
      </c>
      <c r="D1395" s="49">
        <v>0</v>
      </c>
      <c r="E1395" s="49">
        <v>521061</v>
      </c>
      <c r="F1395" s="49" t="s">
        <v>3261</v>
      </c>
      <c r="G1395" s="49" t="s">
        <v>38</v>
      </c>
      <c r="H1395" s="49" t="s">
        <v>3260</v>
      </c>
      <c r="I1395" s="49">
        <v>0</v>
      </c>
      <c r="J1395" s="49">
        <v>33.17</v>
      </c>
    </row>
    <row r="1396" spans="1:10" x14ac:dyDescent="0.35">
      <c r="A1396" s="49" t="s">
        <v>38</v>
      </c>
      <c r="B1396" s="49">
        <v>51</v>
      </c>
      <c r="C1396" s="49" t="s">
        <v>3262</v>
      </c>
      <c r="D1396" s="49" t="s">
        <v>3263</v>
      </c>
      <c r="E1396" s="49">
        <v>520986</v>
      </c>
      <c r="F1396" s="49" t="s">
        <v>2213</v>
      </c>
      <c r="G1396" s="49" t="s">
        <v>38</v>
      </c>
      <c r="H1396" s="49" t="s">
        <v>3262</v>
      </c>
      <c r="I1396" s="49" t="s">
        <v>3263</v>
      </c>
      <c r="J1396" s="49">
        <v>287.51</v>
      </c>
    </row>
    <row r="1397" spans="1:10" x14ac:dyDescent="0.35">
      <c r="A1397" s="49" t="s">
        <v>38</v>
      </c>
      <c r="B1397" s="49">
        <v>51</v>
      </c>
      <c r="C1397" s="49" t="s">
        <v>3267</v>
      </c>
      <c r="D1397" s="49" t="s">
        <v>3268</v>
      </c>
      <c r="E1397" s="49">
        <v>520397</v>
      </c>
      <c r="F1397" s="49" t="s">
        <v>2052</v>
      </c>
      <c r="G1397" s="49" t="s">
        <v>37</v>
      </c>
      <c r="H1397" s="49" t="s">
        <v>3269</v>
      </c>
      <c r="I1397" s="49" t="s">
        <v>3270</v>
      </c>
      <c r="J1397" s="49">
        <v>81.617999999999995</v>
      </c>
    </row>
    <row r="1398" spans="1:10" x14ac:dyDescent="0.35">
      <c r="A1398" s="49" t="s">
        <v>38</v>
      </c>
      <c r="B1398" s="49">
        <v>51</v>
      </c>
      <c r="C1398" s="49" t="s">
        <v>2885</v>
      </c>
      <c r="D1398" s="49" t="s">
        <v>3271</v>
      </c>
      <c r="E1398" s="49">
        <v>520904</v>
      </c>
      <c r="F1398" s="49" t="s">
        <v>3272</v>
      </c>
      <c r="G1398" s="49" t="s">
        <v>38</v>
      </c>
      <c r="H1398" s="49" t="s">
        <v>2885</v>
      </c>
      <c r="I1398" s="49" t="s">
        <v>3271</v>
      </c>
      <c r="J1398" s="49">
        <v>46.46</v>
      </c>
    </row>
    <row r="1399" spans="1:10" x14ac:dyDescent="0.35">
      <c r="A1399" s="49" t="s">
        <v>38</v>
      </c>
      <c r="B1399" s="49">
        <v>51</v>
      </c>
      <c r="C1399" s="49" t="s">
        <v>3273</v>
      </c>
      <c r="D1399" s="49" t="s">
        <v>3274</v>
      </c>
      <c r="E1399" s="49">
        <v>520844</v>
      </c>
      <c r="F1399" s="49" t="s">
        <v>3275</v>
      </c>
      <c r="G1399" s="49" t="s">
        <v>38</v>
      </c>
      <c r="H1399" s="49" t="s">
        <v>3273</v>
      </c>
      <c r="I1399" s="49" t="s">
        <v>3274</v>
      </c>
      <c r="J1399" s="49">
        <v>242.1</v>
      </c>
    </row>
    <row r="1400" spans="1:10" x14ac:dyDescent="0.35">
      <c r="A1400" s="49" t="s">
        <v>38</v>
      </c>
      <c r="B1400" s="49">
        <v>51</v>
      </c>
      <c r="C1400" s="49" t="s">
        <v>3276</v>
      </c>
      <c r="D1400" s="49">
        <v>0</v>
      </c>
      <c r="E1400" s="49">
        <v>521716</v>
      </c>
      <c r="F1400" s="49" t="s">
        <v>3256</v>
      </c>
      <c r="G1400" s="49" t="s">
        <v>38</v>
      </c>
      <c r="H1400" s="49" t="s">
        <v>3276</v>
      </c>
      <c r="I1400" s="49">
        <v>0</v>
      </c>
      <c r="J1400" s="49">
        <v>125.14</v>
      </c>
    </row>
    <row r="1401" spans="1:10" x14ac:dyDescent="0.35">
      <c r="A1401" s="49" t="s">
        <v>38</v>
      </c>
      <c r="B1401" s="49">
        <v>51</v>
      </c>
      <c r="C1401" s="49" t="s">
        <v>3195</v>
      </c>
      <c r="D1401" s="49" t="s">
        <v>3277</v>
      </c>
      <c r="E1401" s="49">
        <v>521346</v>
      </c>
      <c r="F1401" s="49" t="s">
        <v>3278</v>
      </c>
      <c r="G1401" s="49" t="s">
        <v>38</v>
      </c>
      <c r="H1401" s="49" t="s">
        <v>3195</v>
      </c>
      <c r="I1401" s="49" t="s">
        <v>3277</v>
      </c>
      <c r="J1401" s="49">
        <v>33.527999999999999</v>
      </c>
    </row>
    <row r="1402" spans="1:10" x14ac:dyDescent="0.35">
      <c r="A1402" s="49" t="s">
        <v>38</v>
      </c>
      <c r="B1402" s="49">
        <v>51</v>
      </c>
      <c r="C1402" s="49" t="s">
        <v>3279</v>
      </c>
      <c r="D1402" s="49" t="s">
        <v>3280</v>
      </c>
      <c r="E1402" s="49">
        <v>521199</v>
      </c>
      <c r="F1402" s="49" t="s">
        <v>3281</v>
      </c>
      <c r="G1402" s="49" t="s">
        <v>38</v>
      </c>
      <c r="H1402" s="49" t="s">
        <v>3279</v>
      </c>
      <c r="I1402" s="49" t="s">
        <v>3280</v>
      </c>
      <c r="J1402" s="49">
        <v>19.75</v>
      </c>
    </row>
    <row r="1403" spans="1:10" x14ac:dyDescent="0.35">
      <c r="A1403" s="49" t="s">
        <v>38</v>
      </c>
      <c r="B1403" s="49">
        <v>51</v>
      </c>
      <c r="C1403" s="49" t="s">
        <v>3140</v>
      </c>
      <c r="D1403" s="49" t="s">
        <v>3282</v>
      </c>
      <c r="E1403" s="49">
        <v>520963</v>
      </c>
      <c r="F1403" s="49" t="s">
        <v>3283</v>
      </c>
      <c r="G1403" s="49" t="s">
        <v>38</v>
      </c>
      <c r="H1403" s="49" t="s">
        <v>3140</v>
      </c>
      <c r="I1403" s="49" t="s">
        <v>3282</v>
      </c>
      <c r="J1403" s="49">
        <v>23.173999999999999</v>
      </c>
    </row>
    <row r="1404" spans="1:10" x14ac:dyDescent="0.35">
      <c r="A1404" s="49" t="s">
        <v>38</v>
      </c>
      <c r="B1404" s="49">
        <v>51</v>
      </c>
      <c r="C1404" s="49" t="s">
        <v>246</v>
      </c>
      <c r="D1404" s="49">
        <v>0</v>
      </c>
      <c r="E1404" s="49">
        <v>520952</v>
      </c>
      <c r="F1404" s="49" t="s">
        <v>3284</v>
      </c>
      <c r="G1404" s="49" t="s">
        <v>38</v>
      </c>
      <c r="H1404" s="49" t="s">
        <v>246</v>
      </c>
      <c r="I1404" s="49">
        <v>0</v>
      </c>
      <c r="J1404" s="49">
        <v>29.62</v>
      </c>
    </row>
    <row r="1405" spans="1:10" x14ac:dyDescent="0.35">
      <c r="A1405" s="49" t="s">
        <v>38</v>
      </c>
      <c r="B1405" s="49">
        <v>51</v>
      </c>
      <c r="C1405" s="49">
        <v>570</v>
      </c>
      <c r="D1405" s="49">
        <v>40</v>
      </c>
      <c r="E1405" s="49">
        <v>520906</v>
      </c>
      <c r="F1405" s="49" t="s">
        <v>3285</v>
      </c>
      <c r="G1405" s="49" t="s">
        <v>38</v>
      </c>
      <c r="H1405" s="49">
        <v>570</v>
      </c>
      <c r="I1405" s="49">
        <v>40</v>
      </c>
      <c r="J1405" s="49">
        <v>578</v>
      </c>
    </row>
    <row r="1406" spans="1:10" x14ac:dyDescent="0.35">
      <c r="A1406" s="49" t="s">
        <v>38</v>
      </c>
      <c r="B1406" s="49">
        <v>51</v>
      </c>
      <c r="C1406" s="49" t="s">
        <v>3286</v>
      </c>
      <c r="D1406" s="49" t="s">
        <v>3287</v>
      </c>
      <c r="E1406" s="49">
        <v>520689</v>
      </c>
      <c r="F1406" s="49" t="s">
        <v>2001</v>
      </c>
      <c r="G1406" s="49" t="s">
        <v>38</v>
      </c>
      <c r="H1406" s="49" t="s">
        <v>3286</v>
      </c>
      <c r="I1406" s="49" t="s">
        <v>3287</v>
      </c>
      <c r="J1406" s="49">
        <v>108.14</v>
      </c>
    </row>
    <row r="1407" spans="1:10" x14ac:dyDescent="0.35">
      <c r="A1407" s="49" t="s">
        <v>38</v>
      </c>
      <c r="B1407" s="49">
        <v>51</v>
      </c>
      <c r="C1407" s="49">
        <v>12</v>
      </c>
      <c r="D1407" s="49">
        <v>58</v>
      </c>
      <c r="E1407" s="49">
        <v>520594</v>
      </c>
      <c r="F1407" s="49" t="s">
        <v>3288</v>
      </c>
      <c r="G1407" s="49" t="s">
        <v>38</v>
      </c>
      <c r="H1407" s="49">
        <v>12</v>
      </c>
      <c r="I1407" s="49">
        <v>58</v>
      </c>
      <c r="J1407" s="49">
        <v>23.6</v>
      </c>
    </row>
    <row r="1408" spans="1:10" x14ac:dyDescent="0.35">
      <c r="A1408" s="49" t="s">
        <v>38</v>
      </c>
      <c r="B1408" s="49">
        <v>51</v>
      </c>
      <c r="C1408" s="49" t="s">
        <v>3289</v>
      </c>
      <c r="D1408" s="49" t="s">
        <v>3290</v>
      </c>
      <c r="E1408" s="49">
        <v>520135</v>
      </c>
      <c r="F1408" s="49" t="s">
        <v>3238</v>
      </c>
      <c r="G1408" s="49" t="s">
        <v>38</v>
      </c>
      <c r="H1408" s="49" t="s">
        <v>3289</v>
      </c>
      <c r="I1408" s="49" t="s">
        <v>3290</v>
      </c>
      <c r="J1408" s="49">
        <v>34.635999999999996</v>
      </c>
    </row>
    <row r="1409" spans="1:10" x14ac:dyDescent="0.35">
      <c r="A1409" s="49" t="s">
        <v>38</v>
      </c>
      <c r="B1409" s="49">
        <v>51</v>
      </c>
      <c r="C1409" s="49" t="s">
        <v>3291</v>
      </c>
      <c r="D1409" s="49">
        <v>0</v>
      </c>
      <c r="E1409" s="49">
        <v>520486</v>
      </c>
      <c r="F1409" s="49" t="s">
        <v>1358</v>
      </c>
      <c r="G1409" s="49" t="s">
        <v>38</v>
      </c>
      <c r="H1409" s="49" t="s">
        <v>3291</v>
      </c>
      <c r="I1409" s="49">
        <v>0</v>
      </c>
      <c r="J1409" s="49">
        <v>59.66</v>
      </c>
    </row>
    <row r="1410" spans="1:10" x14ac:dyDescent="0.35">
      <c r="A1410" s="49" t="s">
        <v>38</v>
      </c>
      <c r="B1410" s="49">
        <v>51</v>
      </c>
      <c r="C1410" s="49">
        <v>89</v>
      </c>
      <c r="D1410" s="49">
        <v>0</v>
      </c>
      <c r="E1410" s="49">
        <v>520481</v>
      </c>
      <c r="F1410" s="49" t="s">
        <v>121</v>
      </c>
      <c r="G1410" s="49" t="s">
        <v>38</v>
      </c>
      <c r="H1410" s="49">
        <v>89</v>
      </c>
      <c r="I1410" s="49">
        <v>0</v>
      </c>
      <c r="J1410" s="49">
        <v>89</v>
      </c>
    </row>
    <row r="1411" spans="1:10" x14ac:dyDescent="0.35">
      <c r="A1411" s="49" t="s">
        <v>38</v>
      </c>
      <c r="B1411" s="49">
        <v>51</v>
      </c>
      <c r="C1411" s="49" t="s">
        <v>3292</v>
      </c>
      <c r="D1411" s="49" t="s">
        <v>3293</v>
      </c>
      <c r="E1411" s="49">
        <v>520266</v>
      </c>
      <c r="F1411" s="49" t="s">
        <v>2222</v>
      </c>
      <c r="G1411" s="49" t="s">
        <v>38</v>
      </c>
      <c r="H1411" s="49" t="s">
        <v>3292</v>
      </c>
      <c r="I1411" s="49" t="s">
        <v>3293</v>
      </c>
      <c r="J1411" s="49">
        <v>25.763999999999999</v>
      </c>
    </row>
    <row r="1412" spans="1:10" x14ac:dyDescent="0.35">
      <c r="A1412" s="49" t="s">
        <v>38</v>
      </c>
      <c r="B1412" s="49">
        <v>51</v>
      </c>
      <c r="C1412" s="49" t="s">
        <v>3294</v>
      </c>
      <c r="D1412" s="49" t="s">
        <v>3295</v>
      </c>
      <c r="E1412" s="49">
        <v>520261</v>
      </c>
      <c r="F1412" s="49" t="s">
        <v>1341</v>
      </c>
      <c r="G1412" s="49" t="s">
        <v>38</v>
      </c>
      <c r="H1412" s="49" t="s">
        <v>3294</v>
      </c>
      <c r="I1412" s="49" t="s">
        <v>3295</v>
      </c>
      <c r="J1412" s="49">
        <v>31.531999999999996</v>
      </c>
    </row>
    <row r="1413" spans="1:10" x14ac:dyDescent="0.35">
      <c r="A1413" s="49" t="s">
        <v>38</v>
      </c>
      <c r="B1413" s="49">
        <v>51</v>
      </c>
      <c r="C1413" s="49" t="s">
        <v>3296</v>
      </c>
      <c r="D1413" s="49" t="s">
        <v>3297</v>
      </c>
      <c r="E1413" s="49">
        <v>520240</v>
      </c>
      <c r="F1413" s="49" t="s">
        <v>3047</v>
      </c>
      <c r="G1413" s="49" t="s">
        <v>38</v>
      </c>
      <c r="H1413" s="49" t="s">
        <v>3296</v>
      </c>
      <c r="I1413" s="49" t="s">
        <v>3297</v>
      </c>
      <c r="J1413" s="49">
        <v>23.507999999999999</v>
      </c>
    </row>
    <row r="1414" spans="1:10" x14ac:dyDescent="0.35">
      <c r="A1414" s="49" t="s">
        <v>38</v>
      </c>
      <c r="B1414" s="49">
        <v>51</v>
      </c>
      <c r="C1414" s="49">
        <v>30</v>
      </c>
      <c r="D1414" s="49">
        <v>0</v>
      </c>
      <c r="E1414" s="49">
        <v>520156</v>
      </c>
      <c r="F1414" s="49" t="s">
        <v>1392</v>
      </c>
      <c r="G1414" s="49" t="s">
        <v>38</v>
      </c>
      <c r="H1414" s="49">
        <v>30</v>
      </c>
      <c r="I1414" s="49">
        <v>0</v>
      </c>
      <c r="J1414" s="49">
        <v>30</v>
      </c>
    </row>
    <row r="1415" spans="1:10" x14ac:dyDescent="0.35">
      <c r="A1415" s="49" t="s">
        <v>38</v>
      </c>
      <c r="B1415" s="49">
        <v>51</v>
      </c>
      <c r="C1415" s="49" t="s">
        <v>3298</v>
      </c>
      <c r="D1415" s="49" t="s">
        <v>3299</v>
      </c>
      <c r="E1415" s="49">
        <v>520119</v>
      </c>
      <c r="F1415" s="49" t="s">
        <v>3300</v>
      </c>
      <c r="G1415" s="49" t="s">
        <v>38</v>
      </c>
      <c r="H1415" s="49" t="s">
        <v>3298</v>
      </c>
      <c r="I1415" s="49" t="s">
        <v>3299</v>
      </c>
      <c r="J1415" s="49">
        <v>68.082000000000008</v>
      </c>
    </row>
    <row r="1416" spans="1:10" x14ac:dyDescent="0.35">
      <c r="A1416" s="49" t="s">
        <v>38</v>
      </c>
      <c r="B1416" s="49">
        <v>51</v>
      </c>
      <c r="C1416" s="49" t="s">
        <v>3267</v>
      </c>
      <c r="D1416" s="49" t="s">
        <v>3268</v>
      </c>
      <c r="E1416" s="49">
        <v>520397</v>
      </c>
      <c r="F1416" s="49" t="s">
        <v>2052</v>
      </c>
      <c r="G1416" s="49" t="s">
        <v>38</v>
      </c>
      <c r="H1416" s="49" t="s">
        <v>3301</v>
      </c>
      <c r="I1416" s="49" t="s">
        <v>3302</v>
      </c>
      <c r="J1416" s="49">
        <v>132.99799999999999</v>
      </c>
    </row>
    <row r="1417" spans="1:10" x14ac:dyDescent="0.35">
      <c r="A1417" s="49" t="s">
        <v>39</v>
      </c>
      <c r="B1417" s="49" t="s">
        <v>3303</v>
      </c>
      <c r="C1417" s="49" t="s">
        <v>3304</v>
      </c>
      <c r="D1417" s="49">
        <v>612</v>
      </c>
      <c r="E1417" s="49">
        <v>521272</v>
      </c>
      <c r="F1417" s="49" t="s">
        <v>3305</v>
      </c>
      <c r="G1417" s="49" t="s">
        <v>6</v>
      </c>
      <c r="H1417" s="49">
        <v>249</v>
      </c>
      <c r="I1417" s="49">
        <v>0</v>
      </c>
      <c r="J1417" s="49">
        <v>249</v>
      </c>
    </row>
    <row r="1418" spans="1:10" x14ac:dyDescent="0.35">
      <c r="A1418" s="49" t="s">
        <v>39</v>
      </c>
      <c r="B1418" s="49" t="s">
        <v>3306</v>
      </c>
      <c r="C1418" s="49" t="s">
        <v>3307</v>
      </c>
      <c r="D1418" s="49" t="s">
        <v>3308</v>
      </c>
      <c r="E1418" s="49">
        <v>522434</v>
      </c>
      <c r="F1418" s="49" t="s">
        <v>3309</v>
      </c>
      <c r="G1418" s="49" t="s">
        <v>39</v>
      </c>
      <c r="H1418" s="49" t="s">
        <v>3307</v>
      </c>
      <c r="I1418" s="49" t="s">
        <v>3308</v>
      </c>
      <c r="J1418" s="49">
        <v>357.31600000000003</v>
      </c>
    </row>
    <row r="1419" spans="1:10" x14ac:dyDescent="0.35">
      <c r="A1419" s="49" t="s">
        <v>39</v>
      </c>
      <c r="B1419" s="49" t="s">
        <v>3306</v>
      </c>
      <c r="C1419" s="49">
        <v>0</v>
      </c>
      <c r="D1419" s="49" t="s">
        <v>3310</v>
      </c>
      <c r="E1419" s="49">
        <v>521776</v>
      </c>
      <c r="F1419" s="49" t="s">
        <v>229</v>
      </c>
      <c r="G1419" s="49" t="s">
        <v>39</v>
      </c>
      <c r="H1419" s="49">
        <v>0</v>
      </c>
      <c r="I1419" s="49" t="s">
        <v>3310</v>
      </c>
      <c r="J1419" s="49">
        <v>10.568000000000001</v>
      </c>
    </row>
    <row r="1420" spans="1:10" x14ac:dyDescent="0.35">
      <c r="A1420" s="49" t="s">
        <v>39</v>
      </c>
      <c r="B1420" s="49" t="s">
        <v>3311</v>
      </c>
      <c r="C1420" s="49" t="s">
        <v>3312</v>
      </c>
      <c r="D1420" s="49" t="s">
        <v>3313</v>
      </c>
      <c r="E1420" s="49">
        <v>521726</v>
      </c>
      <c r="F1420" s="49" t="s">
        <v>3314</v>
      </c>
      <c r="G1420" s="49" t="s">
        <v>39</v>
      </c>
      <c r="H1420" s="49" t="s">
        <v>3312</v>
      </c>
      <c r="I1420" s="49" t="s">
        <v>3313</v>
      </c>
      <c r="J1420" s="49">
        <v>15.172000000000001</v>
      </c>
    </row>
    <row r="1421" spans="1:10" x14ac:dyDescent="0.35">
      <c r="A1421" s="49" t="s">
        <v>39</v>
      </c>
      <c r="B1421" s="49" t="s">
        <v>3311</v>
      </c>
      <c r="C1421" s="49">
        <v>0</v>
      </c>
      <c r="D1421" s="49" t="s">
        <v>3315</v>
      </c>
      <c r="E1421" s="49">
        <v>521466</v>
      </c>
      <c r="F1421" s="49" t="s">
        <v>3316</v>
      </c>
      <c r="G1421" s="49" t="s">
        <v>39</v>
      </c>
      <c r="H1421" s="49">
        <v>0</v>
      </c>
      <c r="I1421" s="49" t="s">
        <v>3315</v>
      </c>
      <c r="J1421" s="49">
        <v>10.89</v>
      </c>
    </row>
    <row r="1422" spans="1:10" x14ac:dyDescent="0.35">
      <c r="A1422" s="49" t="s">
        <v>39</v>
      </c>
      <c r="B1422" s="49" t="s">
        <v>3311</v>
      </c>
      <c r="C1422" s="49" t="s">
        <v>3317</v>
      </c>
      <c r="D1422" s="49" t="s">
        <v>2816</v>
      </c>
      <c r="E1422" s="49">
        <v>521725</v>
      </c>
      <c r="F1422" s="49" t="s">
        <v>3314</v>
      </c>
      <c r="G1422" s="49" t="s">
        <v>39</v>
      </c>
      <c r="H1422" s="49" t="s">
        <v>3317</v>
      </c>
      <c r="I1422" s="49" t="s">
        <v>2816</v>
      </c>
      <c r="J1422" s="49">
        <v>11.058</v>
      </c>
    </row>
    <row r="1423" spans="1:10" x14ac:dyDescent="0.35">
      <c r="A1423" s="49" t="s">
        <v>39</v>
      </c>
      <c r="B1423" s="49" t="s">
        <v>3311</v>
      </c>
      <c r="C1423" s="49">
        <v>0</v>
      </c>
      <c r="D1423" s="49" t="s">
        <v>3318</v>
      </c>
      <c r="E1423" s="49">
        <v>521495</v>
      </c>
      <c r="F1423" s="49" t="s">
        <v>3316</v>
      </c>
      <c r="G1423" s="49" t="s">
        <v>39</v>
      </c>
      <c r="H1423" s="49">
        <v>0</v>
      </c>
      <c r="I1423" s="49" t="s">
        <v>3318</v>
      </c>
      <c r="J1423" s="49">
        <v>16.7</v>
      </c>
    </row>
    <row r="1424" spans="1:10" x14ac:dyDescent="0.35">
      <c r="A1424" s="49" t="s">
        <v>39</v>
      </c>
      <c r="B1424" s="49" t="s">
        <v>3306</v>
      </c>
      <c r="C1424" s="49" t="s">
        <v>3319</v>
      </c>
      <c r="D1424" s="49" t="s">
        <v>3320</v>
      </c>
      <c r="E1424" s="49">
        <v>521482</v>
      </c>
      <c r="F1424" s="49" t="s">
        <v>3321</v>
      </c>
      <c r="G1424" s="49" t="s">
        <v>39</v>
      </c>
      <c r="H1424" s="49" t="s">
        <v>3319</v>
      </c>
      <c r="I1424" s="49" t="s">
        <v>1998</v>
      </c>
      <c r="J1424" s="49">
        <v>9.218</v>
      </c>
    </row>
    <row r="1425" spans="1:10" x14ac:dyDescent="0.35">
      <c r="A1425" s="49" t="s">
        <v>39</v>
      </c>
      <c r="B1425" s="49" t="s">
        <v>3311</v>
      </c>
      <c r="C1425" s="49">
        <v>244</v>
      </c>
      <c r="D1425" s="49">
        <v>0</v>
      </c>
      <c r="E1425" s="49">
        <v>521383</v>
      </c>
      <c r="F1425" s="49" t="s">
        <v>2761</v>
      </c>
      <c r="G1425" s="49" t="s">
        <v>39</v>
      </c>
      <c r="H1425" s="49">
        <v>244</v>
      </c>
      <c r="I1425" s="49">
        <v>0</v>
      </c>
      <c r="J1425" s="49">
        <v>244</v>
      </c>
    </row>
    <row r="1426" spans="1:10" x14ac:dyDescent="0.35">
      <c r="A1426" s="49" t="s">
        <v>39</v>
      </c>
      <c r="B1426" s="49" t="s">
        <v>3306</v>
      </c>
      <c r="C1426" s="49">
        <v>0</v>
      </c>
      <c r="D1426" s="49" t="s">
        <v>3322</v>
      </c>
      <c r="E1426" s="49">
        <v>521340</v>
      </c>
      <c r="F1426" s="49" t="s">
        <v>3321</v>
      </c>
      <c r="G1426" s="49" t="s">
        <v>39</v>
      </c>
      <c r="H1426" s="49">
        <v>0</v>
      </c>
      <c r="I1426" s="49" t="s">
        <v>3322</v>
      </c>
      <c r="J1426" s="49">
        <v>14.931999999999999</v>
      </c>
    </row>
    <row r="1427" spans="1:10" x14ac:dyDescent="0.35">
      <c r="A1427" s="49" t="s">
        <v>39</v>
      </c>
      <c r="B1427" s="49" t="s">
        <v>3306</v>
      </c>
      <c r="C1427" s="49" t="s">
        <v>3323</v>
      </c>
      <c r="D1427" s="49" t="s">
        <v>3324</v>
      </c>
      <c r="E1427" s="49">
        <v>521289</v>
      </c>
      <c r="F1427" s="49" t="s">
        <v>287</v>
      </c>
      <c r="G1427" s="49" t="s">
        <v>39</v>
      </c>
      <c r="H1427" s="49" t="s">
        <v>3323</v>
      </c>
      <c r="I1427" s="49" t="s">
        <v>3324</v>
      </c>
      <c r="J1427" s="49">
        <v>159.38399999999999</v>
      </c>
    </row>
    <row r="1428" spans="1:10" x14ac:dyDescent="0.35">
      <c r="A1428" s="49" t="s">
        <v>39</v>
      </c>
      <c r="B1428" s="49" t="s">
        <v>3306</v>
      </c>
      <c r="C1428" s="49" t="s">
        <v>674</v>
      </c>
      <c r="D1428" s="49">
        <v>0</v>
      </c>
      <c r="E1428" s="49">
        <v>521285</v>
      </c>
      <c r="F1428" s="49" t="s">
        <v>3325</v>
      </c>
      <c r="G1428" s="49" t="s">
        <v>39</v>
      </c>
      <c r="H1428" s="49" t="s">
        <v>674</v>
      </c>
      <c r="I1428" s="49">
        <v>0</v>
      </c>
      <c r="J1428" s="49">
        <v>16.84</v>
      </c>
    </row>
    <row r="1429" spans="1:10" x14ac:dyDescent="0.35">
      <c r="A1429" s="49" t="s">
        <v>39</v>
      </c>
      <c r="B1429" s="49" t="s">
        <v>3311</v>
      </c>
      <c r="C1429" s="49" t="s">
        <v>3326</v>
      </c>
      <c r="D1429" s="49" t="s">
        <v>3327</v>
      </c>
      <c r="E1429" s="49">
        <v>521224</v>
      </c>
      <c r="F1429" s="49" t="s">
        <v>3328</v>
      </c>
      <c r="G1429" s="49" t="s">
        <v>39</v>
      </c>
      <c r="H1429" s="49" t="s">
        <v>3326</v>
      </c>
      <c r="I1429" s="49" t="s">
        <v>3327</v>
      </c>
      <c r="J1429" s="49">
        <v>24.326000000000001</v>
      </c>
    </row>
    <row r="1430" spans="1:10" x14ac:dyDescent="0.35">
      <c r="A1430" s="49" t="s">
        <v>39</v>
      </c>
      <c r="B1430" s="49" t="s">
        <v>3303</v>
      </c>
      <c r="C1430" s="49" t="s">
        <v>3329</v>
      </c>
      <c r="D1430" s="49" t="s">
        <v>3330</v>
      </c>
      <c r="E1430" s="49">
        <v>521125</v>
      </c>
      <c r="F1430" s="49" t="s">
        <v>3331</v>
      </c>
      <c r="G1430" s="49" t="s">
        <v>39</v>
      </c>
      <c r="H1430" s="49" t="s">
        <v>3329</v>
      </c>
      <c r="I1430" s="49" t="s">
        <v>3330</v>
      </c>
      <c r="J1430" s="49">
        <v>838.01800000000003</v>
      </c>
    </row>
    <row r="1431" spans="1:10" x14ac:dyDescent="0.35">
      <c r="A1431" s="49" t="s">
        <v>39</v>
      </c>
      <c r="B1431" s="49" t="s">
        <v>3306</v>
      </c>
      <c r="C1431" s="49" t="s">
        <v>3332</v>
      </c>
      <c r="D1431" s="49" t="s">
        <v>3333</v>
      </c>
      <c r="E1431" s="49">
        <v>520913</v>
      </c>
      <c r="F1431" s="49" t="s">
        <v>3334</v>
      </c>
      <c r="G1431" s="49" t="s">
        <v>39</v>
      </c>
      <c r="H1431" s="49" t="s">
        <v>3332</v>
      </c>
      <c r="I1431" s="49" t="s">
        <v>3333</v>
      </c>
      <c r="J1431" s="49">
        <v>1139.2959999999998</v>
      </c>
    </row>
    <row r="1432" spans="1:10" x14ac:dyDescent="0.35">
      <c r="A1432" s="49" t="s">
        <v>39</v>
      </c>
      <c r="B1432" s="49" t="s">
        <v>3311</v>
      </c>
      <c r="C1432" s="49" t="s">
        <v>3335</v>
      </c>
      <c r="D1432" s="49" t="s">
        <v>3336</v>
      </c>
      <c r="E1432" s="49">
        <v>520840</v>
      </c>
      <c r="F1432" s="49" t="s">
        <v>3337</v>
      </c>
      <c r="G1432" s="49" t="s">
        <v>39</v>
      </c>
      <c r="H1432" s="49" t="s">
        <v>3335</v>
      </c>
      <c r="I1432" s="49" t="s">
        <v>3336</v>
      </c>
      <c r="J1432" s="49">
        <v>102</v>
      </c>
    </row>
    <row r="1433" spans="1:10" x14ac:dyDescent="0.35">
      <c r="A1433" s="49" t="s">
        <v>39</v>
      </c>
      <c r="B1433" s="49" t="s">
        <v>3303</v>
      </c>
      <c r="C1433" s="49" t="s">
        <v>3338</v>
      </c>
      <c r="D1433" s="49" t="s">
        <v>3339</v>
      </c>
      <c r="E1433" s="49">
        <v>521003</v>
      </c>
      <c r="F1433" s="49" t="s">
        <v>3340</v>
      </c>
      <c r="G1433" s="49" t="s">
        <v>39</v>
      </c>
      <c r="H1433" s="49" t="s">
        <v>3338</v>
      </c>
      <c r="I1433" s="49" t="s">
        <v>3339</v>
      </c>
      <c r="J1433" s="49">
        <v>248.79</v>
      </c>
    </row>
    <row r="1434" spans="1:10" x14ac:dyDescent="0.35">
      <c r="A1434" s="49" t="s">
        <v>39</v>
      </c>
      <c r="B1434" s="49" t="s">
        <v>3311</v>
      </c>
      <c r="C1434" s="49" t="s">
        <v>3341</v>
      </c>
      <c r="D1434" s="49" t="s">
        <v>3342</v>
      </c>
      <c r="E1434" s="49">
        <v>520939</v>
      </c>
      <c r="F1434" s="49" t="s">
        <v>2761</v>
      </c>
      <c r="G1434" s="49" t="s">
        <v>39</v>
      </c>
      <c r="H1434" s="49" t="s">
        <v>3341</v>
      </c>
      <c r="I1434" s="49" t="s">
        <v>3342</v>
      </c>
      <c r="J1434" s="49">
        <v>25.81</v>
      </c>
    </row>
    <row r="1435" spans="1:10" x14ac:dyDescent="0.35">
      <c r="A1435" s="49" t="s">
        <v>39</v>
      </c>
      <c r="B1435" s="49" t="s">
        <v>3311</v>
      </c>
      <c r="C1435" s="49" t="s">
        <v>3343</v>
      </c>
      <c r="D1435" s="49" t="s">
        <v>3344</v>
      </c>
      <c r="E1435" s="49">
        <v>520694</v>
      </c>
      <c r="F1435" s="49" t="s">
        <v>2767</v>
      </c>
      <c r="G1435" s="49" t="s">
        <v>39</v>
      </c>
      <c r="H1435" s="49" t="s">
        <v>3343</v>
      </c>
      <c r="I1435" s="49" t="s">
        <v>3344</v>
      </c>
      <c r="J1435" s="49">
        <v>79.322000000000003</v>
      </c>
    </row>
    <row r="1436" spans="1:10" x14ac:dyDescent="0.35">
      <c r="A1436" s="49" t="s">
        <v>39</v>
      </c>
      <c r="B1436" s="49" t="s">
        <v>3306</v>
      </c>
      <c r="C1436" s="49" t="s">
        <v>3345</v>
      </c>
      <c r="D1436" s="49" t="s">
        <v>3346</v>
      </c>
      <c r="E1436" s="49">
        <v>520202</v>
      </c>
      <c r="F1436" s="49" t="s">
        <v>3347</v>
      </c>
      <c r="G1436" s="49" t="s">
        <v>39</v>
      </c>
      <c r="H1436" s="49" t="s">
        <v>3345</v>
      </c>
      <c r="I1436" s="49" t="s">
        <v>3346</v>
      </c>
      <c r="J1436" s="49">
        <v>218.10599999999999</v>
      </c>
    </row>
    <row r="1437" spans="1:10" x14ac:dyDescent="0.35">
      <c r="A1437" s="49" t="s">
        <v>39</v>
      </c>
      <c r="B1437" s="49" t="s">
        <v>3311</v>
      </c>
      <c r="C1437" s="49" t="s">
        <v>3348</v>
      </c>
      <c r="D1437" s="49">
        <v>0</v>
      </c>
      <c r="E1437" s="49">
        <v>520177</v>
      </c>
      <c r="F1437" s="49" t="s">
        <v>3349</v>
      </c>
      <c r="G1437" s="49" t="s">
        <v>39</v>
      </c>
      <c r="H1437" s="49" t="s">
        <v>3348</v>
      </c>
      <c r="I1437" s="49">
        <v>0</v>
      </c>
      <c r="J1437" s="49">
        <v>392.89</v>
      </c>
    </row>
    <row r="1438" spans="1:10" x14ac:dyDescent="0.35">
      <c r="A1438" s="49" t="s">
        <v>39</v>
      </c>
      <c r="B1438" s="49" t="s">
        <v>3303</v>
      </c>
      <c r="C1438" s="49" t="s">
        <v>3350</v>
      </c>
      <c r="D1438" s="49" t="s">
        <v>3351</v>
      </c>
      <c r="E1438" s="49">
        <v>520592</v>
      </c>
      <c r="F1438" s="49" t="s">
        <v>3352</v>
      </c>
      <c r="G1438" s="49" t="s">
        <v>39</v>
      </c>
      <c r="H1438" s="49" t="s">
        <v>3350</v>
      </c>
      <c r="I1438" s="49" t="s">
        <v>3351</v>
      </c>
      <c r="J1438" s="49">
        <v>19.611999999999998</v>
      </c>
    </row>
    <row r="1439" spans="1:10" x14ac:dyDescent="0.35">
      <c r="A1439" s="49" t="s">
        <v>39</v>
      </c>
      <c r="B1439" s="49" t="s">
        <v>3306</v>
      </c>
      <c r="C1439" s="49" t="s">
        <v>3353</v>
      </c>
      <c r="D1439" s="49">
        <v>0</v>
      </c>
      <c r="E1439" s="49">
        <v>520567</v>
      </c>
      <c r="F1439" s="49" t="s">
        <v>3354</v>
      </c>
      <c r="G1439" s="49" t="s">
        <v>39</v>
      </c>
      <c r="H1439" s="49" t="s">
        <v>3353</v>
      </c>
      <c r="I1439" s="49">
        <v>0</v>
      </c>
      <c r="J1439" s="49">
        <v>83.84</v>
      </c>
    </row>
    <row r="1440" spans="1:10" x14ac:dyDescent="0.35">
      <c r="A1440" s="49" t="s">
        <v>39</v>
      </c>
      <c r="B1440" s="49" t="s">
        <v>3311</v>
      </c>
      <c r="C1440" s="49" t="s">
        <v>1423</v>
      </c>
      <c r="D1440" s="49" t="s">
        <v>3355</v>
      </c>
      <c r="E1440" s="49">
        <v>520174</v>
      </c>
      <c r="F1440" s="49" t="s">
        <v>3328</v>
      </c>
      <c r="G1440" s="49" t="s">
        <v>39</v>
      </c>
      <c r="H1440" s="49" t="s">
        <v>1423</v>
      </c>
      <c r="I1440" s="49" t="s">
        <v>3355</v>
      </c>
      <c r="J1440" s="49">
        <v>65.91</v>
      </c>
    </row>
    <row r="1441" spans="1:10" x14ac:dyDescent="0.35">
      <c r="A1441" s="49" t="s">
        <v>39</v>
      </c>
      <c r="B1441" s="49" t="s">
        <v>3303</v>
      </c>
      <c r="C1441" s="49" t="s">
        <v>3356</v>
      </c>
      <c r="D1441" s="49" t="s">
        <v>3357</v>
      </c>
      <c r="E1441" s="49">
        <v>520171</v>
      </c>
      <c r="F1441" s="49" t="s">
        <v>3358</v>
      </c>
      <c r="G1441" s="49" t="s">
        <v>39</v>
      </c>
      <c r="H1441" s="49" t="s">
        <v>3356</v>
      </c>
      <c r="I1441" s="49" t="s">
        <v>3357</v>
      </c>
      <c r="J1441" s="49">
        <v>28.173999999999999</v>
      </c>
    </row>
    <row r="1442" spans="1:10" x14ac:dyDescent="0.35">
      <c r="A1442" s="49" t="s">
        <v>39</v>
      </c>
      <c r="B1442" s="49" t="s">
        <v>3303</v>
      </c>
      <c r="C1442" s="49" t="s">
        <v>2395</v>
      </c>
      <c r="D1442" s="49" t="s">
        <v>3359</v>
      </c>
      <c r="E1442" s="49">
        <v>520136</v>
      </c>
      <c r="F1442" s="49" t="s">
        <v>3360</v>
      </c>
      <c r="G1442" s="49" t="s">
        <v>39</v>
      </c>
      <c r="H1442" s="49" t="s">
        <v>2395</v>
      </c>
      <c r="I1442" s="49" t="s">
        <v>3359</v>
      </c>
      <c r="J1442" s="49">
        <v>22.326000000000001</v>
      </c>
    </row>
    <row r="1443" spans="1:10" x14ac:dyDescent="0.35">
      <c r="A1443" s="49" t="s">
        <v>39</v>
      </c>
      <c r="B1443" s="49" t="s">
        <v>3311</v>
      </c>
      <c r="C1443" s="49" t="s">
        <v>3361</v>
      </c>
      <c r="D1443" s="49" t="s">
        <v>3362</v>
      </c>
      <c r="E1443" s="49">
        <v>520047</v>
      </c>
      <c r="F1443" s="49" t="s">
        <v>3363</v>
      </c>
      <c r="G1443" s="49" t="s">
        <v>39</v>
      </c>
      <c r="H1443" s="49" t="s">
        <v>3361</v>
      </c>
      <c r="I1443" s="49" t="s">
        <v>3362</v>
      </c>
      <c r="J1443" s="49">
        <v>95.878</v>
      </c>
    </row>
    <row r="1444" spans="1:10" x14ac:dyDescent="0.35">
      <c r="A1444" s="49" t="s">
        <v>39</v>
      </c>
      <c r="B1444" s="49" t="s">
        <v>3306</v>
      </c>
      <c r="C1444" s="49" t="s">
        <v>2870</v>
      </c>
      <c r="D1444" s="49" t="s">
        <v>3364</v>
      </c>
      <c r="E1444" s="49">
        <v>520044</v>
      </c>
      <c r="F1444" s="49" t="s">
        <v>3365</v>
      </c>
      <c r="G1444" s="49" t="s">
        <v>39</v>
      </c>
      <c r="H1444" s="49" t="s">
        <v>2870</v>
      </c>
      <c r="I1444" s="49" t="s">
        <v>3364</v>
      </c>
      <c r="J1444" s="49">
        <v>98.301999999999992</v>
      </c>
    </row>
    <row r="1445" spans="1:10" x14ac:dyDescent="0.35">
      <c r="A1445" s="49" t="s">
        <v>39</v>
      </c>
      <c r="B1445" s="49" t="s">
        <v>3303</v>
      </c>
      <c r="C1445" s="49" t="s">
        <v>3304</v>
      </c>
      <c r="D1445" s="49">
        <v>612</v>
      </c>
      <c r="E1445" s="49">
        <v>521272</v>
      </c>
      <c r="F1445" s="49" t="s">
        <v>3305</v>
      </c>
      <c r="G1445" s="49" t="s">
        <v>39</v>
      </c>
      <c r="H1445" s="49" t="s">
        <v>3375</v>
      </c>
      <c r="I1445" s="49">
        <v>612</v>
      </c>
      <c r="J1445" s="49">
        <v>719.35</v>
      </c>
    </row>
    <row r="1446" spans="1:10" x14ac:dyDescent="0.35">
      <c r="A1446" s="49" t="s">
        <v>39</v>
      </c>
      <c r="B1446" s="49" t="s">
        <v>3306</v>
      </c>
      <c r="C1446" s="49" t="s">
        <v>3319</v>
      </c>
      <c r="D1446" s="49" t="s">
        <v>3320</v>
      </c>
      <c r="E1446" s="49">
        <v>521482</v>
      </c>
      <c r="F1446" s="49" t="s">
        <v>3321</v>
      </c>
      <c r="G1446" s="49" t="s">
        <v>43</v>
      </c>
      <c r="H1446" s="49">
        <v>0</v>
      </c>
      <c r="I1446" s="49" t="s">
        <v>3376</v>
      </c>
      <c r="J1446" s="49">
        <v>1.5539999999999998</v>
      </c>
    </row>
    <row r="1447" spans="1:10" x14ac:dyDescent="0.35">
      <c r="A1447" s="49" t="s">
        <v>40</v>
      </c>
      <c r="B1447" s="49" t="s">
        <v>3366</v>
      </c>
      <c r="C1447" s="49" t="s">
        <v>3367</v>
      </c>
      <c r="D1447" s="49" t="s">
        <v>2902</v>
      </c>
      <c r="E1447" s="49">
        <v>523162</v>
      </c>
      <c r="F1447" s="49" t="s">
        <v>3368</v>
      </c>
      <c r="G1447" s="49" t="s">
        <v>40</v>
      </c>
      <c r="H1447" s="49" t="s">
        <v>3367</v>
      </c>
      <c r="I1447" s="49" t="s">
        <v>2902</v>
      </c>
      <c r="J1447" s="49">
        <v>313.79000000000002</v>
      </c>
    </row>
    <row r="1448" spans="1:10" x14ac:dyDescent="0.35">
      <c r="A1448" s="49" t="s">
        <v>40</v>
      </c>
      <c r="B1448" s="49">
        <v>24</v>
      </c>
      <c r="C1448" s="49" t="s">
        <v>3369</v>
      </c>
      <c r="D1448" s="49" t="s">
        <v>3370</v>
      </c>
      <c r="E1448" s="49">
        <v>523015</v>
      </c>
      <c r="F1448" s="49" t="s">
        <v>3371</v>
      </c>
      <c r="G1448" s="49" t="s">
        <v>40</v>
      </c>
      <c r="H1448" s="49" t="s">
        <v>3369</v>
      </c>
      <c r="I1448" s="49" t="s">
        <v>3370</v>
      </c>
      <c r="J1448" s="49">
        <v>83.346000000000004</v>
      </c>
    </row>
    <row r="1449" spans="1:10" x14ac:dyDescent="0.35">
      <c r="A1449" s="49" t="s">
        <v>40</v>
      </c>
      <c r="B1449" s="49">
        <v>23</v>
      </c>
      <c r="C1449" s="49" t="s">
        <v>3372</v>
      </c>
      <c r="D1449" s="49" t="s">
        <v>3373</v>
      </c>
      <c r="E1449" s="49">
        <v>523014</v>
      </c>
      <c r="F1449" s="49" t="s">
        <v>3374</v>
      </c>
      <c r="G1449" s="49" t="s">
        <v>40</v>
      </c>
      <c r="H1449" s="49" t="s">
        <v>3372</v>
      </c>
      <c r="I1449" s="49" t="s">
        <v>3373</v>
      </c>
      <c r="J1449" s="49">
        <v>64.207999999999998</v>
      </c>
    </row>
    <row r="1450" spans="1:10" x14ac:dyDescent="0.35">
      <c r="A1450" s="49" t="s">
        <v>40</v>
      </c>
      <c r="B1450" s="49" t="s">
        <v>3377</v>
      </c>
      <c r="C1450" s="49" t="s">
        <v>3378</v>
      </c>
      <c r="D1450" s="49" t="s">
        <v>3379</v>
      </c>
      <c r="E1450" s="49">
        <v>522023</v>
      </c>
      <c r="F1450" s="49" t="s">
        <v>3380</v>
      </c>
      <c r="G1450" s="49" t="s">
        <v>40</v>
      </c>
      <c r="H1450" s="49" t="s">
        <v>3378</v>
      </c>
      <c r="I1450" s="49" t="s">
        <v>3379</v>
      </c>
      <c r="J1450" s="49">
        <v>162.91999999999999</v>
      </c>
    </row>
    <row r="1451" spans="1:10" x14ac:dyDescent="0.35">
      <c r="A1451" s="49" t="s">
        <v>40</v>
      </c>
      <c r="B1451" s="49" t="s">
        <v>3377</v>
      </c>
      <c r="C1451" s="49" t="s">
        <v>3381</v>
      </c>
      <c r="D1451" s="49" t="s">
        <v>3382</v>
      </c>
      <c r="E1451" s="49">
        <v>520534</v>
      </c>
      <c r="F1451" s="49" t="s">
        <v>3383</v>
      </c>
      <c r="G1451" s="49" t="s">
        <v>20</v>
      </c>
      <c r="H1451" s="49">
        <v>2</v>
      </c>
      <c r="I1451" s="49">
        <v>0</v>
      </c>
      <c r="J1451" s="49">
        <v>2</v>
      </c>
    </row>
    <row r="1452" spans="1:10" x14ac:dyDescent="0.35">
      <c r="A1452" s="49" t="s">
        <v>40</v>
      </c>
      <c r="B1452" s="49">
        <v>5</v>
      </c>
      <c r="C1452" s="49" t="s">
        <v>3384</v>
      </c>
      <c r="D1452" s="49" t="s">
        <v>3385</v>
      </c>
      <c r="E1452" s="49">
        <v>521634</v>
      </c>
      <c r="F1452" s="49" t="s">
        <v>601</v>
      </c>
      <c r="G1452" s="49" t="s">
        <v>26</v>
      </c>
      <c r="H1452" s="49" t="s">
        <v>3386</v>
      </c>
      <c r="I1452" s="49" t="s">
        <v>3387</v>
      </c>
      <c r="J1452" s="49">
        <v>12.834</v>
      </c>
    </row>
    <row r="1453" spans="1:10" x14ac:dyDescent="0.35">
      <c r="A1453" s="49" t="s">
        <v>40</v>
      </c>
      <c r="B1453" s="49" t="s">
        <v>3388</v>
      </c>
      <c r="C1453" s="49" t="s">
        <v>3389</v>
      </c>
      <c r="D1453" s="49">
        <v>0</v>
      </c>
      <c r="E1453" s="49">
        <v>522991</v>
      </c>
      <c r="F1453" s="49" t="s">
        <v>3390</v>
      </c>
      <c r="G1453" s="49" t="s">
        <v>40</v>
      </c>
      <c r="H1453" s="49" t="s">
        <v>3389</v>
      </c>
      <c r="I1453" s="49">
        <v>0</v>
      </c>
      <c r="J1453" s="49">
        <v>69.790000000000006</v>
      </c>
    </row>
    <row r="1454" spans="1:10" x14ac:dyDescent="0.35">
      <c r="A1454" s="49" t="s">
        <v>40</v>
      </c>
      <c r="B1454" s="49">
        <v>24</v>
      </c>
      <c r="C1454" s="49" t="s">
        <v>2604</v>
      </c>
      <c r="D1454" s="49" t="s">
        <v>3391</v>
      </c>
      <c r="E1454" s="49">
        <v>522940</v>
      </c>
      <c r="F1454" s="49" t="s">
        <v>3392</v>
      </c>
      <c r="G1454" s="49" t="s">
        <v>40</v>
      </c>
      <c r="H1454" s="49" t="s">
        <v>2604</v>
      </c>
      <c r="I1454" s="49" t="s">
        <v>3391</v>
      </c>
      <c r="J1454" s="49">
        <v>26.444000000000003</v>
      </c>
    </row>
    <row r="1455" spans="1:10" x14ac:dyDescent="0.35">
      <c r="A1455" s="49" t="s">
        <v>40</v>
      </c>
      <c r="B1455" s="49" t="s">
        <v>3366</v>
      </c>
      <c r="C1455" s="49" t="s">
        <v>3393</v>
      </c>
      <c r="D1455" s="49" t="s">
        <v>3394</v>
      </c>
      <c r="E1455" s="49">
        <v>522000</v>
      </c>
      <c r="F1455" s="49" t="s">
        <v>3395</v>
      </c>
      <c r="G1455" s="49" t="s">
        <v>40</v>
      </c>
      <c r="H1455" s="49" t="s">
        <v>3393</v>
      </c>
      <c r="I1455" s="49" t="s">
        <v>3394</v>
      </c>
      <c r="J1455" s="49">
        <v>94.061999999999998</v>
      </c>
    </row>
    <row r="1456" spans="1:10" x14ac:dyDescent="0.35">
      <c r="A1456" s="49" t="s">
        <v>40</v>
      </c>
      <c r="B1456" s="49" t="s">
        <v>3366</v>
      </c>
      <c r="C1456" s="49" t="s">
        <v>3396</v>
      </c>
      <c r="D1456" s="49">
        <v>0</v>
      </c>
      <c r="E1456" s="49">
        <v>521994</v>
      </c>
      <c r="F1456" s="49" t="s">
        <v>3397</v>
      </c>
      <c r="G1456" s="49" t="s">
        <v>40</v>
      </c>
      <c r="H1456" s="49" t="s">
        <v>3396</v>
      </c>
      <c r="I1456" s="49">
        <v>0</v>
      </c>
      <c r="J1456" s="49">
        <v>53.1</v>
      </c>
    </row>
    <row r="1457" spans="1:10" x14ac:dyDescent="0.35">
      <c r="A1457" s="49" t="s">
        <v>40</v>
      </c>
      <c r="B1457" s="49" t="s">
        <v>3366</v>
      </c>
      <c r="C1457" s="49" t="s">
        <v>3398</v>
      </c>
      <c r="D1457" s="49" t="s">
        <v>3399</v>
      </c>
      <c r="E1457" s="49">
        <v>521989</v>
      </c>
      <c r="F1457" s="49" t="s">
        <v>3397</v>
      </c>
      <c r="G1457" s="49" t="s">
        <v>40</v>
      </c>
      <c r="H1457" s="49" t="s">
        <v>3398</v>
      </c>
      <c r="I1457" s="49" t="s">
        <v>3399</v>
      </c>
      <c r="J1457" s="49">
        <v>71.734000000000009</v>
      </c>
    </row>
    <row r="1458" spans="1:10" x14ac:dyDescent="0.35">
      <c r="A1458" s="49" t="s">
        <v>40</v>
      </c>
      <c r="B1458" s="49" t="s">
        <v>3388</v>
      </c>
      <c r="C1458" s="49" t="s">
        <v>3400</v>
      </c>
      <c r="D1458" s="49">
        <v>0</v>
      </c>
      <c r="E1458" s="49">
        <v>521885</v>
      </c>
      <c r="F1458" s="49" t="s">
        <v>3401</v>
      </c>
      <c r="G1458" s="49" t="s">
        <v>40</v>
      </c>
      <c r="H1458" s="49" t="s">
        <v>3400</v>
      </c>
      <c r="I1458" s="49">
        <v>0</v>
      </c>
      <c r="J1458" s="49">
        <v>22.11</v>
      </c>
    </row>
    <row r="1459" spans="1:10" x14ac:dyDescent="0.35">
      <c r="A1459" s="49" t="s">
        <v>40</v>
      </c>
      <c r="B1459" s="49" t="s">
        <v>3402</v>
      </c>
      <c r="C1459" s="49" t="s">
        <v>3403</v>
      </c>
      <c r="D1459" s="49" t="s">
        <v>3404</v>
      </c>
      <c r="E1459" s="49">
        <v>521968</v>
      </c>
      <c r="F1459" s="49" t="s">
        <v>3405</v>
      </c>
      <c r="G1459" s="49" t="s">
        <v>40</v>
      </c>
      <c r="H1459" s="49" t="s">
        <v>3403</v>
      </c>
      <c r="I1459" s="49" t="s">
        <v>3406</v>
      </c>
      <c r="J1459" s="49">
        <v>75.128</v>
      </c>
    </row>
    <row r="1460" spans="1:10" x14ac:dyDescent="0.35">
      <c r="A1460" s="49" t="s">
        <v>40</v>
      </c>
      <c r="B1460" s="49" t="s">
        <v>3402</v>
      </c>
      <c r="C1460" s="49" t="s">
        <v>3407</v>
      </c>
      <c r="D1460" s="49" t="s">
        <v>3408</v>
      </c>
      <c r="E1460" s="49">
        <v>521967</v>
      </c>
      <c r="F1460" s="49" t="s">
        <v>3409</v>
      </c>
      <c r="G1460" s="49" t="s">
        <v>40</v>
      </c>
      <c r="H1460" s="49" t="s">
        <v>1958</v>
      </c>
      <c r="I1460" s="49" t="s">
        <v>3410</v>
      </c>
      <c r="J1460" s="49">
        <v>82.94</v>
      </c>
    </row>
    <row r="1461" spans="1:10" x14ac:dyDescent="0.35">
      <c r="A1461" s="49" t="s">
        <v>40</v>
      </c>
      <c r="B1461" s="49" t="s">
        <v>3377</v>
      </c>
      <c r="C1461" s="49">
        <v>0</v>
      </c>
      <c r="D1461" s="49" t="s">
        <v>3411</v>
      </c>
      <c r="E1461" s="49">
        <v>521738</v>
      </c>
      <c r="F1461" s="49" t="s">
        <v>3412</v>
      </c>
      <c r="G1461" s="49" t="s">
        <v>40</v>
      </c>
      <c r="H1461" s="49">
        <v>0</v>
      </c>
      <c r="I1461" s="49" t="s">
        <v>3411</v>
      </c>
      <c r="J1461" s="49">
        <v>19.948</v>
      </c>
    </row>
    <row r="1462" spans="1:10" x14ac:dyDescent="0.35">
      <c r="A1462" s="49" t="s">
        <v>40</v>
      </c>
      <c r="B1462" s="49" t="s">
        <v>3413</v>
      </c>
      <c r="C1462" s="49" t="s">
        <v>3414</v>
      </c>
      <c r="D1462" s="49" t="s">
        <v>3415</v>
      </c>
      <c r="E1462" s="49">
        <v>521961</v>
      </c>
      <c r="F1462" s="49" t="s">
        <v>3405</v>
      </c>
      <c r="G1462" s="49" t="s">
        <v>40</v>
      </c>
      <c r="H1462" s="49" t="s">
        <v>3414</v>
      </c>
      <c r="I1462" s="49" t="s">
        <v>3415</v>
      </c>
      <c r="J1462" s="49">
        <v>88.051999999999992</v>
      </c>
    </row>
    <row r="1463" spans="1:10" x14ac:dyDescent="0.35">
      <c r="A1463" s="49" t="s">
        <v>40</v>
      </c>
      <c r="B1463" s="49" t="s">
        <v>3377</v>
      </c>
      <c r="C1463" s="49">
        <v>0</v>
      </c>
      <c r="D1463" s="49" t="s">
        <v>3416</v>
      </c>
      <c r="E1463" s="49">
        <v>521703</v>
      </c>
      <c r="F1463" s="49" t="s">
        <v>3412</v>
      </c>
      <c r="G1463" s="49" t="s">
        <v>40</v>
      </c>
      <c r="H1463" s="49">
        <v>0</v>
      </c>
      <c r="I1463" s="49" t="s">
        <v>3416</v>
      </c>
      <c r="J1463" s="49">
        <v>14.23</v>
      </c>
    </row>
    <row r="1464" spans="1:10" x14ac:dyDescent="0.35">
      <c r="A1464" s="49" t="s">
        <v>40</v>
      </c>
      <c r="B1464" s="49" t="s">
        <v>3417</v>
      </c>
      <c r="C1464" s="49">
        <v>0</v>
      </c>
      <c r="D1464" s="49" t="s">
        <v>3418</v>
      </c>
      <c r="E1464" s="49">
        <v>521643</v>
      </c>
      <c r="F1464" s="49" t="s">
        <v>3419</v>
      </c>
      <c r="G1464" s="49" t="s">
        <v>40</v>
      </c>
      <c r="H1464" s="49">
        <v>0</v>
      </c>
      <c r="I1464" s="49" t="s">
        <v>3418</v>
      </c>
      <c r="J1464" s="49">
        <v>10.315999999999999</v>
      </c>
    </row>
    <row r="1465" spans="1:10" x14ac:dyDescent="0.35">
      <c r="A1465" s="49" t="s">
        <v>40</v>
      </c>
      <c r="B1465" s="49" t="s">
        <v>3377</v>
      </c>
      <c r="C1465" s="49" t="s">
        <v>3420</v>
      </c>
      <c r="D1465" s="49" t="s">
        <v>3421</v>
      </c>
      <c r="E1465" s="49">
        <v>521927</v>
      </c>
      <c r="F1465" s="49" t="s">
        <v>3422</v>
      </c>
      <c r="G1465" s="49" t="s">
        <v>40</v>
      </c>
      <c r="H1465" s="49" t="s">
        <v>3420</v>
      </c>
      <c r="I1465" s="49" t="s">
        <v>3421</v>
      </c>
      <c r="J1465" s="49">
        <v>36.847999999999999</v>
      </c>
    </row>
    <row r="1466" spans="1:10" x14ac:dyDescent="0.35">
      <c r="A1466" s="49" t="s">
        <v>40</v>
      </c>
      <c r="B1466" s="49" t="s">
        <v>3366</v>
      </c>
      <c r="C1466" s="49" t="s">
        <v>3423</v>
      </c>
      <c r="D1466" s="49" t="s">
        <v>1258</v>
      </c>
      <c r="E1466" s="49">
        <v>521875</v>
      </c>
      <c r="F1466" s="49" t="s">
        <v>3424</v>
      </c>
      <c r="G1466" s="49" t="s">
        <v>40</v>
      </c>
      <c r="H1466" s="49" t="s">
        <v>3423</v>
      </c>
      <c r="I1466" s="49" t="s">
        <v>1258</v>
      </c>
      <c r="J1466" s="49">
        <v>18.103999999999999</v>
      </c>
    </row>
    <row r="1467" spans="1:10" x14ac:dyDescent="0.35">
      <c r="A1467" s="49" t="s">
        <v>40</v>
      </c>
      <c r="B1467" s="49">
        <v>23</v>
      </c>
      <c r="C1467" s="49" t="s">
        <v>3425</v>
      </c>
      <c r="D1467" s="49" t="s">
        <v>3426</v>
      </c>
      <c r="E1467" s="49">
        <v>521540</v>
      </c>
      <c r="F1467" s="49" t="s">
        <v>3427</v>
      </c>
      <c r="G1467" s="49" t="s">
        <v>40</v>
      </c>
      <c r="H1467" s="49" t="s">
        <v>3425</v>
      </c>
      <c r="I1467" s="49" t="s">
        <v>3426</v>
      </c>
      <c r="J1467" s="49">
        <v>183.56799999999998</v>
      </c>
    </row>
    <row r="1468" spans="1:10" x14ac:dyDescent="0.35">
      <c r="A1468" s="49" t="s">
        <v>40</v>
      </c>
      <c r="B1468" s="49">
        <v>24</v>
      </c>
      <c r="C1468" s="49" t="s">
        <v>3428</v>
      </c>
      <c r="D1468" s="49" t="s">
        <v>3429</v>
      </c>
      <c r="E1468" s="49">
        <v>521806</v>
      </c>
      <c r="F1468" s="49" t="s">
        <v>3430</v>
      </c>
      <c r="G1468" s="49" t="s">
        <v>40</v>
      </c>
      <c r="H1468" s="49" t="s">
        <v>3428</v>
      </c>
      <c r="I1468" s="49" t="s">
        <v>3429</v>
      </c>
      <c r="J1468" s="49">
        <v>44.936</v>
      </c>
    </row>
    <row r="1469" spans="1:10" x14ac:dyDescent="0.35">
      <c r="A1469" s="49" t="s">
        <v>40</v>
      </c>
      <c r="B1469" s="49" t="s">
        <v>3366</v>
      </c>
      <c r="C1469" s="49" t="s">
        <v>3431</v>
      </c>
      <c r="D1469" s="49" t="s">
        <v>3432</v>
      </c>
      <c r="E1469" s="49">
        <v>521735</v>
      </c>
      <c r="F1469" s="49" t="s">
        <v>3397</v>
      </c>
      <c r="G1469" s="49" t="s">
        <v>40</v>
      </c>
      <c r="H1469" s="49" t="s">
        <v>3431</v>
      </c>
      <c r="I1469" s="49" t="s">
        <v>3432</v>
      </c>
      <c r="J1469" s="49">
        <v>21.384</v>
      </c>
    </row>
    <row r="1470" spans="1:10" x14ac:dyDescent="0.35">
      <c r="A1470" s="49" t="s">
        <v>40</v>
      </c>
      <c r="B1470" s="49" t="s">
        <v>3366</v>
      </c>
      <c r="C1470" s="49" t="s">
        <v>3433</v>
      </c>
      <c r="D1470" s="49">
        <v>0</v>
      </c>
      <c r="E1470" s="49">
        <v>521518</v>
      </c>
      <c r="F1470" s="49" t="s">
        <v>3397</v>
      </c>
      <c r="G1470" s="49" t="s">
        <v>40</v>
      </c>
      <c r="H1470" s="49" t="s">
        <v>3433</v>
      </c>
      <c r="I1470" s="49">
        <v>0</v>
      </c>
      <c r="J1470" s="49">
        <v>127.66</v>
      </c>
    </row>
    <row r="1471" spans="1:10" x14ac:dyDescent="0.35">
      <c r="A1471" s="49" t="s">
        <v>40</v>
      </c>
      <c r="B1471" s="49">
        <v>24</v>
      </c>
      <c r="C1471" s="49" t="s">
        <v>3434</v>
      </c>
      <c r="D1471" s="49" t="s">
        <v>3435</v>
      </c>
      <c r="E1471" s="49">
        <v>521575</v>
      </c>
      <c r="F1471" s="49" t="s">
        <v>3436</v>
      </c>
      <c r="G1471" s="49" t="s">
        <v>40</v>
      </c>
      <c r="H1471" s="49" t="s">
        <v>3434</v>
      </c>
      <c r="I1471" s="49" t="s">
        <v>3435</v>
      </c>
      <c r="J1471" s="49">
        <v>21.414000000000001</v>
      </c>
    </row>
    <row r="1472" spans="1:10" x14ac:dyDescent="0.35">
      <c r="A1472" s="49" t="s">
        <v>40</v>
      </c>
      <c r="B1472" s="49">
        <v>23</v>
      </c>
      <c r="C1472" s="49" t="s">
        <v>3437</v>
      </c>
      <c r="D1472" s="49" t="s">
        <v>3089</v>
      </c>
      <c r="E1472" s="49">
        <v>521543</v>
      </c>
      <c r="F1472" s="49" t="s">
        <v>3438</v>
      </c>
      <c r="G1472" s="49" t="s">
        <v>40</v>
      </c>
      <c r="H1472" s="49" t="s">
        <v>3437</v>
      </c>
      <c r="I1472" s="49" t="s">
        <v>3089</v>
      </c>
      <c r="J1472" s="49">
        <v>14.074</v>
      </c>
    </row>
    <row r="1473" spans="1:10" x14ac:dyDescent="0.35">
      <c r="A1473" s="49" t="s">
        <v>40</v>
      </c>
      <c r="B1473" s="49" t="s">
        <v>3388</v>
      </c>
      <c r="C1473" s="49" t="s">
        <v>3439</v>
      </c>
      <c r="D1473" s="49">
        <v>0</v>
      </c>
      <c r="E1473" s="49">
        <v>521533</v>
      </c>
      <c r="F1473" s="49" t="s">
        <v>3440</v>
      </c>
      <c r="G1473" s="49" t="s">
        <v>40</v>
      </c>
      <c r="H1473" s="49" t="s">
        <v>3439</v>
      </c>
      <c r="I1473" s="49">
        <v>0</v>
      </c>
      <c r="J1473" s="49">
        <v>16.41</v>
      </c>
    </row>
    <row r="1474" spans="1:10" x14ac:dyDescent="0.35">
      <c r="A1474" s="49" t="s">
        <v>40</v>
      </c>
      <c r="B1474" s="49" t="s">
        <v>3402</v>
      </c>
      <c r="C1474" s="49" t="s">
        <v>3441</v>
      </c>
      <c r="D1474" s="49" t="s">
        <v>3442</v>
      </c>
      <c r="E1474" s="49">
        <v>521526</v>
      </c>
      <c r="F1474" s="49" t="s">
        <v>3436</v>
      </c>
      <c r="G1474" s="49" t="s">
        <v>40</v>
      </c>
      <c r="H1474" s="49" t="s">
        <v>3441</v>
      </c>
      <c r="I1474" s="49" t="s">
        <v>3442</v>
      </c>
      <c r="J1474" s="49">
        <v>64.055999999999997</v>
      </c>
    </row>
    <row r="1475" spans="1:10" x14ac:dyDescent="0.35">
      <c r="A1475" s="49" t="s">
        <v>40</v>
      </c>
      <c r="B1475" s="49" t="s">
        <v>3366</v>
      </c>
      <c r="C1475" s="49" t="s">
        <v>3443</v>
      </c>
      <c r="D1475" s="49" t="s">
        <v>3444</v>
      </c>
      <c r="E1475" s="49">
        <v>521511</v>
      </c>
      <c r="F1475" s="49" t="s">
        <v>3424</v>
      </c>
      <c r="G1475" s="49" t="s">
        <v>40</v>
      </c>
      <c r="H1475" s="49" t="s">
        <v>3443</v>
      </c>
      <c r="I1475" s="49" t="s">
        <v>3444</v>
      </c>
      <c r="J1475" s="49">
        <v>23.27</v>
      </c>
    </row>
    <row r="1476" spans="1:10" x14ac:dyDescent="0.35">
      <c r="A1476" s="49" t="s">
        <v>40</v>
      </c>
      <c r="B1476" s="49" t="s">
        <v>3445</v>
      </c>
      <c r="C1476" s="49" t="s">
        <v>3446</v>
      </c>
      <c r="D1476" s="49" t="s">
        <v>3447</v>
      </c>
      <c r="E1476" s="49">
        <v>521301</v>
      </c>
      <c r="F1476" s="49" t="s">
        <v>2803</v>
      </c>
      <c r="G1476" s="49" t="s">
        <v>40</v>
      </c>
      <c r="H1476" s="49" t="s">
        <v>3446</v>
      </c>
      <c r="I1476" s="49" t="s">
        <v>3447</v>
      </c>
      <c r="J1476" s="49">
        <v>220.36600000000001</v>
      </c>
    </row>
    <row r="1477" spans="1:10" x14ac:dyDescent="0.35">
      <c r="A1477" s="49" t="s">
        <v>40</v>
      </c>
      <c r="B1477" s="49" t="s">
        <v>3377</v>
      </c>
      <c r="C1477" s="49" t="s">
        <v>3448</v>
      </c>
      <c r="D1477" s="49" t="s">
        <v>3449</v>
      </c>
      <c r="E1477" s="49">
        <v>521478</v>
      </c>
      <c r="F1477" s="49" t="s">
        <v>3450</v>
      </c>
      <c r="G1477" s="49" t="s">
        <v>40</v>
      </c>
      <c r="H1477" s="49" t="s">
        <v>3448</v>
      </c>
      <c r="I1477" s="49" t="s">
        <v>3449</v>
      </c>
      <c r="J1477" s="49">
        <v>25.071999999999999</v>
      </c>
    </row>
    <row r="1478" spans="1:10" x14ac:dyDescent="0.35">
      <c r="A1478" s="49" t="s">
        <v>40</v>
      </c>
      <c r="B1478" s="49" t="s">
        <v>3377</v>
      </c>
      <c r="C1478" s="49">
        <v>36</v>
      </c>
      <c r="D1478" s="49">
        <v>0</v>
      </c>
      <c r="E1478" s="49">
        <v>521396</v>
      </c>
      <c r="F1478" s="49" t="s">
        <v>3451</v>
      </c>
      <c r="G1478" s="49" t="s">
        <v>40</v>
      </c>
      <c r="H1478" s="49">
        <v>36</v>
      </c>
      <c r="I1478" s="49">
        <v>0</v>
      </c>
      <c r="J1478" s="49">
        <v>36</v>
      </c>
    </row>
    <row r="1479" spans="1:10" x14ac:dyDescent="0.35">
      <c r="A1479" s="49" t="s">
        <v>40</v>
      </c>
      <c r="B1479" s="49" t="s">
        <v>3417</v>
      </c>
      <c r="C1479" s="49" t="s">
        <v>3452</v>
      </c>
      <c r="D1479" s="49" t="s">
        <v>3453</v>
      </c>
      <c r="E1479" s="49">
        <v>521244</v>
      </c>
      <c r="F1479" s="49" t="s">
        <v>3440</v>
      </c>
      <c r="G1479" s="49" t="s">
        <v>40</v>
      </c>
      <c r="H1479" s="49" t="s">
        <v>3452</v>
      </c>
      <c r="I1479" s="49" t="s">
        <v>3453</v>
      </c>
      <c r="J1479" s="49">
        <v>10.772</v>
      </c>
    </row>
    <row r="1480" spans="1:10" x14ac:dyDescent="0.35">
      <c r="A1480" s="49" t="s">
        <v>40</v>
      </c>
      <c r="B1480" s="49">
        <v>23</v>
      </c>
      <c r="C1480" s="49" t="s">
        <v>3454</v>
      </c>
      <c r="D1480" s="49">
        <v>0</v>
      </c>
      <c r="E1480" s="49">
        <v>521240</v>
      </c>
      <c r="F1480" s="49" t="s">
        <v>3455</v>
      </c>
      <c r="G1480" s="49" t="s">
        <v>40</v>
      </c>
      <c r="H1480" s="49" t="s">
        <v>3454</v>
      </c>
      <c r="I1480" s="49">
        <v>0</v>
      </c>
      <c r="J1480" s="49">
        <v>445.39</v>
      </c>
    </row>
    <row r="1481" spans="1:10" x14ac:dyDescent="0.35">
      <c r="A1481" s="49" t="s">
        <v>40</v>
      </c>
      <c r="B1481" s="49" t="s">
        <v>3366</v>
      </c>
      <c r="C1481" s="49">
        <v>40</v>
      </c>
      <c r="D1481" s="49">
        <v>0</v>
      </c>
      <c r="E1481" s="49">
        <v>521376</v>
      </c>
      <c r="F1481" s="49" t="s">
        <v>3397</v>
      </c>
      <c r="G1481" s="49" t="s">
        <v>40</v>
      </c>
      <c r="H1481" s="49">
        <v>40</v>
      </c>
      <c r="I1481" s="49">
        <v>0</v>
      </c>
      <c r="J1481" s="49">
        <v>40</v>
      </c>
    </row>
    <row r="1482" spans="1:10" x14ac:dyDescent="0.35">
      <c r="A1482" s="49" t="s">
        <v>40</v>
      </c>
      <c r="B1482" s="49" t="s">
        <v>3366</v>
      </c>
      <c r="C1482" s="49" t="s">
        <v>3456</v>
      </c>
      <c r="D1482" s="49" t="s">
        <v>3457</v>
      </c>
      <c r="E1482" s="49">
        <v>521229</v>
      </c>
      <c r="F1482" s="49" t="s">
        <v>3458</v>
      </c>
      <c r="G1482" s="49" t="s">
        <v>40</v>
      </c>
      <c r="H1482" s="49" t="s">
        <v>3456</v>
      </c>
      <c r="I1482" s="49" t="s">
        <v>3457</v>
      </c>
      <c r="J1482" s="49">
        <v>416.73599999999999</v>
      </c>
    </row>
    <row r="1483" spans="1:10" x14ac:dyDescent="0.35">
      <c r="A1483" s="49" t="s">
        <v>40</v>
      </c>
      <c r="B1483" s="49" t="s">
        <v>3366</v>
      </c>
      <c r="C1483" s="49" t="s">
        <v>3459</v>
      </c>
      <c r="D1483" s="49" t="s">
        <v>211</v>
      </c>
      <c r="E1483" s="49">
        <v>521302</v>
      </c>
      <c r="F1483" s="49" t="s">
        <v>3397</v>
      </c>
      <c r="G1483" s="49" t="s">
        <v>40</v>
      </c>
      <c r="H1483" s="49" t="s">
        <v>3459</v>
      </c>
      <c r="I1483" s="49" t="s">
        <v>211</v>
      </c>
      <c r="J1483" s="49">
        <v>119.768</v>
      </c>
    </row>
    <row r="1484" spans="1:10" x14ac:dyDescent="0.35">
      <c r="A1484" s="49" t="s">
        <v>40</v>
      </c>
      <c r="B1484" s="49" t="s">
        <v>3377</v>
      </c>
      <c r="C1484" s="49" t="s">
        <v>3460</v>
      </c>
      <c r="D1484" s="49">
        <v>224</v>
      </c>
      <c r="E1484" s="49">
        <v>521186</v>
      </c>
      <c r="F1484" s="49" t="s">
        <v>3451</v>
      </c>
      <c r="G1484" s="49" t="s">
        <v>40</v>
      </c>
      <c r="H1484" s="49" t="s">
        <v>3460</v>
      </c>
      <c r="I1484" s="49">
        <v>224</v>
      </c>
      <c r="J1484" s="49">
        <v>176.57999999999998</v>
      </c>
    </row>
    <row r="1485" spans="1:10" x14ac:dyDescent="0.35">
      <c r="A1485" s="49" t="s">
        <v>40</v>
      </c>
      <c r="B1485" s="49">
        <v>23</v>
      </c>
      <c r="C1485" s="49" t="s">
        <v>3461</v>
      </c>
      <c r="D1485" s="49">
        <v>0</v>
      </c>
      <c r="E1485" s="49">
        <v>521267</v>
      </c>
      <c r="F1485" s="49" t="s">
        <v>3462</v>
      </c>
      <c r="G1485" s="49" t="s">
        <v>40</v>
      </c>
      <c r="H1485" s="49" t="s">
        <v>3461</v>
      </c>
      <c r="I1485" s="49">
        <v>0</v>
      </c>
      <c r="J1485" s="49">
        <v>11.2</v>
      </c>
    </row>
    <row r="1486" spans="1:10" x14ac:dyDescent="0.35">
      <c r="A1486" s="49" t="s">
        <v>40</v>
      </c>
      <c r="B1486" s="49">
        <v>23</v>
      </c>
      <c r="C1486" s="49" t="s">
        <v>3463</v>
      </c>
      <c r="D1486" s="49" t="s">
        <v>3464</v>
      </c>
      <c r="E1486" s="49">
        <v>521154</v>
      </c>
      <c r="F1486" s="49" t="s">
        <v>1781</v>
      </c>
      <c r="G1486" s="49" t="s">
        <v>40</v>
      </c>
      <c r="H1486" s="49" t="s">
        <v>3463</v>
      </c>
      <c r="I1486" s="49" t="s">
        <v>3464</v>
      </c>
      <c r="J1486" s="49">
        <v>421.38400000000001</v>
      </c>
    </row>
    <row r="1487" spans="1:10" x14ac:dyDescent="0.35">
      <c r="A1487" s="49" t="s">
        <v>40</v>
      </c>
      <c r="B1487" s="49" t="s">
        <v>3388</v>
      </c>
      <c r="C1487" s="49" t="s">
        <v>3465</v>
      </c>
      <c r="D1487" s="49" t="s">
        <v>3466</v>
      </c>
      <c r="E1487" s="49">
        <v>521264</v>
      </c>
      <c r="F1487" s="49" t="s">
        <v>3467</v>
      </c>
      <c r="G1487" s="49" t="s">
        <v>40</v>
      </c>
      <c r="H1487" s="49" t="s">
        <v>3465</v>
      </c>
      <c r="I1487" s="49" t="s">
        <v>3466</v>
      </c>
      <c r="J1487" s="49">
        <v>53.954000000000001</v>
      </c>
    </row>
    <row r="1488" spans="1:10" x14ac:dyDescent="0.35">
      <c r="A1488" s="49" t="s">
        <v>40</v>
      </c>
      <c r="B1488" s="49" t="s">
        <v>3377</v>
      </c>
      <c r="C1488" s="49" t="s">
        <v>3468</v>
      </c>
      <c r="D1488" s="49" t="s">
        <v>3469</v>
      </c>
      <c r="E1488" s="49">
        <v>521235</v>
      </c>
      <c r="F1488" s="49" t="s">
        <v>3470</v>
      </c>
      <c r="G1488" s="49" t="s">
        <v>40</v>
      </c>
      <c r="H1488" s="49" t="s">
        <v>3468</v>
      </c>
      <c r="I1488" s="49" t="s">
        <v>3469</v>
      </c>
      <c r="J1488" s="49">
        <v>37.24</v>
      </c>
    </row>
    <row r="1489" spans="1:10" x14ac:dyDescent="0.35">
      <c r="A1489" s="49" t="s">
        <v>40</v>
      </c>
      <c r="B1489" s="49" t="s">
        <v>3377</v>
      </c>
      <c r="C1489" s="49" t="s">
        <v>3471</v>
      </c>
      <c r="D1489" s="49" t="s">
        <v>3472</v>
      </c>
      <c r="E1489" s="49">
        <v>521113</v>
      </c>
      <c r="F1489" s="49" t="s">
        <v>3422</v>
      </c>
      <c r="G1489" s="49" t="s">
        <v>40</v>
      </c>
      <c r="H1489" s="49" t="s">
        <v>3471</v>
      </c>
      <c r="I1489" s="49" t="s">
        <v>3472</v>
      </c>
      <c r="J1489" s="49">
        <v>297.916</v>
      </c>
    </row>
    <row r="1490" spans="1:10" x14ac:dyDescent="0.35">
      <c r="A1490" s="49" t="s">
        <v>40</v>
      </c>
      <c r="B1490" s="49" t="s">
        <v>3417</v>
      </c>
      <c r="C1490" s="49" t="s">
        <v>3473</v>
      </c>
      <c r="D1490" s="49">
        <v>0</v>
      </c>
      <c r="E1490" s="49">
        <v>521202</v>
      </c>
      <c r="F1490" s="49" t="s">
        <v>3474</v>
      </c>
      <c r="G1490" s="49" t="s">
        <v>40</v>
      </c>
      <c r="H1490" s="49" t="s">
        <v>3473</v>
      </c>
      <c r="I1490" s="49">
        <v>0</v>
      </c>
      <c r="J1490" s="49">
        <v>147.97999999999999</v>
      </c>
    </row>
    <row r="1491" spans="1:10" x14ac:dyDescent="0.35">
      <c r="A1491" s="49" t="s">
        <v>40</v>
      </c>
      <c r="B1491" s="49">
        <v>5</v>
      </c>
      <c r="C1491" s="49" t="s">
        <v>3475</v>
      </c>
      <c r="D1491" s="49" t="s">
        <v>3476</v>
      </c>
      <c r="E1491" s="49">
        <v>521094</v>
      </c>
      <c r="F1491" s="49" t="s">
        <v>3477</v>
      </c>
      <c r="G1491" s="49" t="s">
        <v>40</v>
      </c>
      <c r="H1491" s="49" t="s">
        <v>3475</v>
      </c>
      <c r="I1491" s="49" t="s">
        <v>3476</v>
      </c>
      <c r="J1491" s="49">
        <v>292.84000000000003</v>
      </c>
    </row>
    <row r="1492" spans="1:10" x14ac:dyDescent="0.35">
      <c r="A1492" s="49" t="s">
        <v>40</v>
      </c>
      <c r="B1492" s="49" t="s">
        <v>3377</v>
      </c>
      <c r="C1492" s="49" t="s">
        <v>3478</v>
      </c>
      <c r="D1492" s="49" t="s">
        <v>3479</v>
      </c>
      <c r="E1492" s="49">
        <v>521176</v>
      </c>
      <c r="F1492" s="49" t="s">
        <v>3480</v>
      </c>
      <c r="G1492" s="49" t="s">
        <v>40</v>
      </c>
      <c r="H1492" s="49" t="s">
        <v>3478</v>
      </c>
      <c r="I1492" s="49" t="s">
        <v>3479</v>
      </c>
      <c r="J1492" s="49">
        <v>56.533999999999999</v>
      </c>
    </row>
    <row r="1493" spans="1:10" x14ac:dyDescent="0.35">
      <c r="A1493" s="49" t="s">
        <v>40</v>
      </c>
      <c r="B1493" s="49" t="s">
        <v>3417</v>
      </c>
      <c r="C1493" s="49">
        <v>63</v>
      </c>
      <c r="D1493" s="49" t="s">
        <v>3481</v>
      </c>
      <c r="E1493" s="49">
        <v>521150</v>
      </c>
      <c r="F1493" s="49" t="s">
        <v>3419</v>
      </c>
      <c r="G1493" s="49" t="s">
        <v>40</v>
      </c>
      <c r="H1493" s="49">
        <v>63</v>
      </c>
      <c r="I1493" s="49" t="s">
        <v>3481</v>
      </c>
      <c r="J1493" s="49">
        <v>134.80599999999998</v>
      </c>
    </row>
    <row r="1494" spans="1:10" x14ac:dyDescent="0.35">
      <c r="A1494" s="49" t="s">
        <v>40</v>
      </c>
      <c r="B1494" s="49">
        <v>24</v>
      </c>
      <c r="C1494" s="49" t="s">
        <v>3482</v>
      </c>
      <c r="D1494" s="49" t="s">
        <v>1615</v>
      </c>
      <c r="E1494" s="49">
        <v>521051</v>
      </c>
      <c r="F1494" s="49" t="s">
        <v>3392</v>
      </c>
      <c r="G1494" s="49" t="s">
        <v>40</v>
      </c>
      <c r="H1494" s="49" t="s">
        <v>3482</v>
      </c>
      <c r="I1494" s="49" t="s">
        <v>1615</v>
      </c>
      <c r="J1494" s="49">
        <v>56.42</v>
      </c>
    </row>
    <row r="1495" spans="1:10" x14ac:dyDescent="0.35">
      <c r="A1495" s="49" t="s">
        <v>40</v>
      </c>
      <c r="B1495" s="49">
        <v>23</v>
      </c>
      <c r="C1495" s="49" t="s">
        <v>955</v>
      </c>
      <c r="D1495" s="49" t="s">
        <v>3483</v>
      </c>
      <c r="E1495" s="49">
        <v>521043</v>
      </c>
      <c r="F1495" s="49" t="s">
        <v>3484</v>
      </c>
      <c r="G1495" s="49" t="s">
        <v>40</v>
      </c>
      <c r="H1495" s="49" t="s">
        <v>3485</v>
      </c>
      <c r="I1495" s="49" t="s">
        <v>3486</v>
      </c>
      <c r="J1495" s="49">
        <v>142.95000000000002</v>
      </c>
    </row>
    <row r="1496" spans="1:10" x14ac:dyDescent="0.35">
      <c r="A1496" s="49" t="s">
        <v>40</v>
      </c>
      <c r="B1496" s="49" t="s">
        <v>3487</v>
      </c>
      <c r="C1496" s="49" t="s">
        <v>3488</v>
      </c>
      <c r="D1496" s="49" t="s">
        <v>3489</v>
      </c>
      <c r="E1496" s="49">
        <v>521019</v>
      </c>
      <c r="F1496" s="49" t="s">
        <v>3440</v>
      </c>
      <c r="G1496" s="49" t="s">
        <v>40</v>
      </c>
      <c r="H1496" s="49" t="s">
        <v>3488</v>
      </c>
      <c r="I1496" s="49" t="s">
        <v>3489</v>
      </c>
      <c r="J1496" s="49">
        <v>227.38</v>
      </c>
    </row>
    <row r="1497" spans="1:10" x14ac:dyDescent="0.35">
      <c r="A1497" s="49" t="s">
        <v>40</v>
      </c>
      <c r="B1497" s="49" t="s">
        <v>3377</v>
      </c>
      <c r="C1497" s="49" t="s">
        <v>3490</v>
      </c>
      <c r="D1497" s="49">
        <v>0</v>
      </c>
      <c r="E1497" s="49">
        <v>521140</v>
      </c>
      <c r="F1497" s="49" t="s">
        <v>3450</v>
      </c>
      <c r="G1497" s="49" t="s">
        <v>40</v>
      </c>
      <c r="H1497" s="49" t="s">
        <v>3490</v>
      </c>
      <c r="I1497" s="49">
        <v>0</v>
      </c>
      <c r="J1497" s="49">
        <v>14.02</v>
      </c>
    </row>
    <row r="1498" spans="1:10" x14ac:dyDescent="0.35">
      <c r="A1498" s="49" t="s">
        <v>40</v>
      </c>
      <c r="B1498" s="49" t="s">
        <v>3491</v>
      </c>
      <c r="C1498" s="49" t="s">
        <v>3492</v>
      </c>
      <c r="D1498" s="49" t="s">
        <v>3493</v>
      </c>
      <c r="E1498" s="49">
        <v>521095</v>
      </c>
      <c r="F1498" s="49" t="s">
        <v>3422</v>
      </c>
      <c r="G1498" s="49" t="s">
        <v>40</v>
      </c>
      <c r="H1498" s="49" t="s">
        <v>3492</v>
      </c>
      <c r="I1498" s="49" t="s">
        <v>3493</v>
      </c>
      <c r="J1498" s="49">
        <v>138.03</v>
      </c>
    </row>
    <row r="1499" spans="1:10" x14ac:dyDescent="0.35">
      <c r="A1499" s="49" t="s">
        <v>40</v>
      </c>
      <c r="B1499" s="49" t="s">
        <v>3491</v>
      </c>
      <c r="C1499" s="49" t="s">
        <v>3494</v>
      </c>
      <c r="D1499" s="49">
        <v>0</v>
      </c>
      <c r="E1499" s="49">
        <v>520921</v>
      </c>
      <c r="F1499" s="49" t="s">
        <v>3495</v>
      </c>
      <c r="G1499" s="49" t="s">
        <v>40</v>
      </c>
      <c r="H1499" s="49" t="s">
        <v>3494</v>
      </c>
      <c r="I1499" s="49">
        <v>0</v>
      </c>
      <c r="J1499" s="49">
        <v>166.87</v>
      </c>
    </row>
    <row r="1500" spans="1:10" x14ac:dyDescent="0.35">
      <c r="A1500" s="49" t="s">
        <v>40</v>
      </c>
      <c r="B1500" s="49" t="s">
        <v>3417</v>
      </c>
      <c r="C1500" s="49" t="s">
        <v>3496</v>
      </c>
      <c r="D1500" s="49">
        <v>0</v>
      </c>
      <c r="E1500" s="49">
        <v>521093</v>
      </c>
      <c r="F1500" s="49" t="s">
        <v>3440</v>
      </c>
      <c r="G1500" s="49" t="s">
        <v>40</v>
      </c>
      <c r="H1500" s="49" t="s">
        <v>3496</v>
      </c>
      <c r="I1500" s="49">
        <v>0</v>
      </c>
      <c r="J1500" s="49">
        <v>35.6</v>
      </c>
    </row>
    <row r="1501" spans="1:10" x14ac:dyDescent="0.35">
      <c r="A1501" s="49" t="s">
        <v>40</v>
      </c>
      <c r="B1501" s="49">
        <v>24</v>
      </c>
      <c r="C1501" s="49">
        <v>50</v>
      </c>
      <c r="D1501" s="49">
        <v>0</v>
      </c>
      <c r="E1501" s="49">
        <v>521067</v>
      </c>
      <c r="F1501" s="49" t="s">
        <v>3450</v>
      </c>
      <c r="G1501" s="49" t="s">
        <v>40</v>
      </c>
      <c r="H1501" s="49">
        <v>50</v>
      </c>
      <c r="I1501" s="49">
        <v>0</v>
      </c>
      <c r="J1501" s="49">
        <v>50</v>
      </c>
    </row>
    <row r="1502" spans="1:10" x14ac:dyDescent="0.35">
      <c r="A1502" s="49" t="s">
        <v>40</v>
      </c>
      <c r="B1502" s="49" t="s">
        <v>3377</v>
      </c>
      <c r="C1502" s="49">
        <v>117</v>
      </c>
      <c r="D1502" s="49">
        <v>0</v>
      </c>
      <c r="E1502" s="49">
        <v>520855</v>
      </c>
      <c r="F1502" s="49" t="s">
        <v>3497</v>
      </c>
      <c r="G1502" s="49" t="s">
        <v>40</v>
      </c>
      <c r="H1502" s="49">
        <v>117</v>
      </c>
      <c r="I1502" s="49">
        <v>0</v>
      </c>
      <c r="J1502" s="49">
        <v>117</v>
      </c>
    </row>
    <row r="1503" spans="1:10" x14ac:dyDescent="0.35">
      <c r="A1503" s="49" t="s">
        <v>40</v>
      </c>
      <c r="B1503" s="49" t="s">
        <v>3498</v>
      </c>
      <c r="C1503" s="49" t="s">
        <v>3499</v>
      </c>
      <c r="D1503" s="49">
        <v>0</v>
      </c>
      <c r="E1503" s="49">
        <v>520854</v>
      </c>
      <c r="F1503" s="49" t="s">
        <v>3500</v>
      </c>
      <c r="G1503" s="49" t="s">
        <v>40</v>
      </c>
      <c r="H1503" s="49" t="s">
        <v>3499</v>
      </c>
      <c r="I1503" s="49">
        <v>0</v>
      </c>
      <c r="J1503" s="49">
        <v>40.92</v>
      </c>
    </row>
    <row r="1504" spans="1:10" x14ac:dyDescent="0.35">
      <c r="A1504" s="49" t="s">
        <v>40</v>
      </c>
      <c r="B1504" s="49" t="s">
        <v>3498</v>
      </c>
      <c r="C1504" s="49" t="s">
        <v>3501</v>
      </c>
      <c r="D1504" s="49">
        <v>118</v>
      </c>
      <c r="E1504" s="49">
        <v>520845</v>
      </c>
      <c r="F1504" s="49" t="s">
        <v>3502</v>
      </c>
      <c r="G1504" s="49" t="s">
        <v>40</v>
      </c>
      <c r="H1504" s="49" t="s">
        <v>3501</v>
      </c>
      <c r="I1504" s="49">
        <v>118</v>
      </c>
      <c r="J1504" s="49">
        <v>412.8</v>
      </c>
    </row>
    <row r="1505" spans="1:10" x14ac:dyDescent="0.35">
      <c r="A1505" s="49" t="s">
        <v>40</v>
      </c>
      <c r="B1505" s="49" t="s">
        <v>3377</v>
      </c>
      <c r="C1505" s="49" t="s">
        <v>3503</v>
      </c>
      <c r="D1505" s="49" t="s">
        <v>3504</v>
      </c>
      <c r="E1505" s="49">
        <v>520819</v>
      </c>
      <c r="F1505" s="49" t="s">
        <v>3505</v>
      </c>
      <c r="G1505" s="49" t="s">
        <v>40</v>
      </c>
      <c r="H1505" s="49" t="s">
        <v>3503</v>
      </c>
      <c r="I1505" s="49" t="s">
        <v>3504</v>
      </c>
      <c r="J1505" s="49">
        <v>58.91</v>
      </c>
    </row>
    <row r="1506" spans="1:10" x14ac:dyDescent="0.35">
      <c r="A1506" s="49" t="s">
        <v>40</v>
      </c>
      <c r="B1506" s="49">
        <v>24</v>
      </c>
      <c r="C1506" s="49" t="s">
        <v>3506</v>
      </c>
      <c r="D1506" s="49" t="s">
        <v>3507</v>
      </c>
      <c r="E1506" s="49">
        <v>520801</v>
      </c>
      <c r="F1506" s="49" t="s">
        <v>3508</v>
      </c>
      <c r="G1506" s="49" t="s">
        <v>40</v>
      </c>
      <c r="H1506" s="49" t="s">
        <v>3509</v>
      </c>
      <c r="I1506" s="49" t="s">
        <v>3510</v>
      </c>
      <c r="J1506" s="49">
        <v>561.202</v>
      </c>
    </row>
    <row r="1507" spans="1:10" x14ac:dyDescent="0.35">
      <c r="A1507" s="49" t="s">
        <v>40</v>
      </c>
      <c r="B1507" s="49" t="s">
        <v>3366</v>
      </c>
      <c r="C1507" s="49" t="s">
        <v>3511</v>
      </c>
      <c r="D1507" s="49">
        <v>0</v>
      </c>
      <c r="E1507" s="49">
        <v>520711</v>
      </c>
      <c r="F1507" s="49" t="s">
        <v>3512</v>
      </c>
      <c r="G1507" s="49" t="s">
        <v>40</v>
      </c>
      <c r="H1507" s="49" t="s">
        <v>3511</v>
      </c>
      <c r="I1507" s="49">
        <v>0</v>
      </c>
      <c r="J1507" s="49">
        <v>256.47000000000003</v>
      </c>
    </row>
    <row r="1508" spans="1:10" x14ac:dyDescent="0.35">
      <c r="A1508" s="49" t="s">
        <v>40</v>
      </c>
      <c r="B1508" s="49" t="s">
        <v>3377</v>
      </c>
      <c r="C1508" s="49" t="s">
        <v>2070</v>
      </c>
      <c r="D1508" s="49" t="s">
        <v>3513</v>
      </c>
      <c r="E1508" s="49">
        <v>520968</v>
      </c>
      <c r="F1508" s="49" t="s">
        <v>3450</v>
      </c>
      <c r="G1508" s="49" t="s">
        <v>40</v>
      </c>
      <c r="H1508" s="49" t="s">
        <v>2070</v>
      </c>
      <c r="I1508" s="49" t="s">
        <v>3513</v>
      </c>
      <c r="J1508" s="49">
        <v>10.346</v>
      </c>
    </row>
    <row r="1509" spans="1:10" x14ac:dyDescent="0.35">
      <c r="A1509" s="49" t="s">
        <v>40</v>
      </c>
      <c r="B1509" s="49" t="s">
        <v>3514</v>
      </c>
      <c r="C1509" s="49">
        <v>27</v>
      </c>
      <c r="D1509" s="49" t="s">
        <v>3515</v>
      </c>
      <c r="E1509" s="49">
        <v>520922</v>
      </c>
      <c r="F1509" s="49" t="s">
        <v>3516</v>
      </c>
      <c r="G1509" s="49" t="s">
        <v>40</v>
      </c>
      <c r="H1509" s="49">
        <v>27</v>
      </c>
      <c r="I1509" s="49" t="s">
        <v>3515</v>
      </c>
      <c r="J1509" s="49">
        <v>76.293999999999997</v>
      </c>
    </row>
    <row r="1510" spans="1:10" x14ac:dyDescent="0.35">
      <c r="A1510" s="49" t="s">
        <v>40</v>
      </c>
      <c r="B1510" s="49" t="s">
        <v>3514</v>
      </c>
      <c r="C1510" s="49" t="s">
        <v>3517</v>
      </c>
      <c r="D1510" s="49" t="s">
        <v>3518</v>
      </c>
      <c r="E1510" s="49">
        <v>520918</v>
      </c>
      <c r="F1510" s="49" t="s">
        <v>3519</v>
      </c>
      <c r="G1510" s="49" t="s">
        <v>40</v>
      </c>
      <c r="H1510" s="49" t="s">
        <v>3517</v>
      </c>
      <c r="I1510" s="49" t="s">
        <v>3518</v>
      </c>
      <c r="J1510" s="49">
        <v>206.69200000000001</v>
      </c>
    </row>
    <row r="1511" spans="1:10" x14ac:dyDescent="0.35">
      <c r="A1511" s="49" t="s">
        <v>40</v>
      </c>
      <c r="B1511" s="49" t="s">
        <v>3498</v>
      </c>
      <c r="C1511" s="49" t="s">
        <v>3520</v>
      </c>
      <c r="D1511" s="49">
        <v>0</v>
      </c>
      <c r="E1511" s="49">
        <v>520576</v>
      </c>
      <c r="F1511" s="49" t="s">
        <v>3521</v>
      </c>
      <c r="G1511" s="49" t="s">
        <v>40</v>
      </c>
      <c r="H1511" s="49" t="s">
        <v>3520</v>
      </c>
      <c r="I1511" s="49">
        <v>0</v>
      </c>
      <c r="J1511" s="49">
        <v>59.12</v>
      </c>
    </row>
    <row r="1512" spans="1:10" x14ac:dyDescent="0.35">
      <c r="A1512" s="49" t="s">
        <v>40</v>
      </c>
      <c r="B1512" s="49" t="s">
        <v>3514</v>
      </c>
      <c r="C1512" s="49" t="s">
        <v>3522</v>
      </c>
      <c r="D1512" s="49">
        <v>0</v>
      </c>
      <c r="E1512" s="49">
        <v>520914</v>
      </c>
      <c r="F1512" s="49" t="s">
        <v>3519</v>
      </c>
      <c r="G1512" s="49" t="s">
        <v>40</v>
      </c>
      <c r="H1512" s="49" t="s">
        <v>3522</v>
      </c>
      <c r="I1512" s="49">
        <v>0</v>
      </c>
      <c r="J1512" s="49">
        <v>15.39</v>
      </c>
    </row>
    <row r="1513" spans="1:10" x14ac:dyDescent="0.35">
      <c r="A1513" s="49" t="s">
        <v>40</v>
      </c>
      <c r="B1513" s="49" t="s">
        <v>3366</v>
      </c>
      <c r="C1513" s="49" t="s">
        <v>3523</v>
      </c>
      <c r="D1513" s="49">
        <v>264</v>
      </c>
      <c r="E1513" s="49">
        <v>520537</v>
      </c>
      <c r="F1513" s="49" t="s">
        <v>3524</v>
      </c>
      <c r="G1513" s="49" t="s">
        <v>40</v>
      </c>
      <c r="H1513" s="49" t="s">
        <v>3523</v>
      </c>
      <c r="I1513" s="49">
        <v>264</v>
      </c>
      <c r="J1513" s="49">
        <v>370.31</v>
      </c>
    </row>
    <row r="1514" spans="1:10" x14ac:dyDescent="0.35">
      <c r="A1514" s="49" t="s">
        <v>40</v>
      </c>
      <c r="B1514" s="49" t="s">
        <v>3487</v>
      </c>
      <c r="C1514" s="49" t="s">
        <v>3525</v>
      </c>
      <c r="D1514" s="49">
        <v>0</v>
      </c>
      <c r="E1514" s="49">
        <v>520668</v>
      </c>
      <c r="F1514" s="49" t="s">
        <v>3526</v>
      </c>
      <c r="G1514" s="49" t="s">
        <v>40</v>
      </c>
      <c r="H1514" s="49" t="s">
        <v>3525</v>
      </c>
      <c r="I1514" s="49">
        <v>0</v>
      </c>
      <c r="J1514" s="49">
        <v>129.80000000000001</v>
      </c>
    </row>
    <row r="1515" spans="1:10" x14ac:dyDescent="0.35">
      <c r="A1515" s="49" t="s">
        <v>40</v>
      </c>
      <c r="B1515" s="49" t="s">
        <v>3366</v>
      </c>
      <c r="C1515" s="49" t="s">
        <v>3532</v>
      </c>
      <c r="D1515" s="49" t="s">
        <v>1165</v>
      </c>
      <c r="E1515" s="49">
        <v>520459</v>
      </c>
      <c r="F1515" s="49" t="s">
        <v>3533</v>
      </c>
      <c r="G1515" s="49" t="s">
        <v>40</v>
      </c>
      <c r="H1515" s="49" t="s">
        <v>3532</v>
      </c>
      <c r="I1515" s="49" t="s">
        <v>1165</v>
      </c>
      <c r="J1515" s="49">
        <v>29.584</v>
      </c>
    </row>
    <row r="1516" spans="1:10" x14ac:dyDescent="0.35">
      <c r="A1516" s="49" t="s">
        <v>40</v>
      </c>
      <c r="B1516" s="49" t="s">
        <v>3417</v>
      </c>
      <c r="C1516" s="49" t="s">
        <v>3534</v>
      </c>
      <c r="D1516" s="49">
        <v>0</v>
      </c>
      <c r="E1516" s="49">
        <v>520664</v>
      </c>
      <c r="F1516" s="49" t="s">
        <v>3535</v>
      </c>
      <c r="G1516" s="49" t="s">
        <v>40</v>
      </c>
      <c r="H1516" s="49" t="s">
        <v>3534</v>
      </c>
      <c r="I1516" s="49">
        <v>0</v>
      </c>
      <c r="J1516" s="49">
        <v>150.22</v>
      </c>
    </row>
    <row r="1517" spans="1:10" x14ac:dyDescent="0.35">
      <c r="A1517" s="49" t="s">
        <v>40</v>
      </c>
      <c r="B1517" s="49" t="s">
        <v>3498</v>
      </c>
      <c r="C1517" s="49" t="s">
        <v>3536</v>
      </c>
      <c r="D1517" s="49" t="s">
        <v>3537</v>
      </c>
      <c r="E1517" s="49">
        <v>520644</v>
      </c>
      <c r="F1517" s="49" t="s">
        <v>3395</v>
      </c>
      <c r="G1517" s="49" t="s">
        <v>40</v>
      </c>
      <c r="H1517" s="49" t="s">
        <v>3536</v>
      </c>
      <c r="I1517" s="49" t="s">
        <v>3537</v>
      </c>
      <c r="J1517" s="49">
        <v>42.25</v>
      </c>
    </row>
    <row r="1518" spans="1:10" x14ac:dyDescent="0.35">
      <c r="A1518" s="49" t="s">
        <v>40</v>
      </c>
      <c r="B1518" s="49" t="s">
        <v>3377</v>
      </c>
      <c r="C1518" s="49">
        <v>568</v>
      </c>
      <c r="D1518" s="49">
        <v>200</v>
      </c>
      <c r="E1518" s="49">
        <v>520415</v>
      </c>
      <c r="F1518" s="49" t="s">
        <v>3538</v>
      </c>
      <c r="G1518" s="49" t="s">
        <v>40</v>
      </c>
      <c r="H1518" s="49">
        <v>568</v>
      </c>
      <c r="I1518" s="49">
        <v>200</v>
      </c>
      <c r="J1518" s="49">
        <v>608</v>
      </c>
    </row>
    <row r="1519" spans="1:10" x14ac:dyDescent="0.35">
      <c r="A1519" s="49" t="s">
        <v>40</v>
      </c>
      <c r="B1519" s="49" t="s">
        <v>3417</v>
      </c>
      <c r="C1519" s="49" t="s">
        <v>3539</v>
      </c>
      <c r="D1519" s="49" t="s">
        <v>3540</v>
      </c>
      <c r="E1519" s="49">
        <v>520561</v>
      </c>
      <c r="F1519" s="49" t="s">
        <v>3440</v>
      </c>
      <c r="G1519" s="49" t="s">
        <v>40</v>
      </c>
      <c r="H1519" s="49" t="s">
        <v>3539</v>
      </c>
      <c r="I1519" s="49" t="s">
        <v>3540</v>
      </c>
      <c r="J1519" s="49">
        <v>21.71</v>
      </c>
    </row>
    <row r="1520" spans="1:10" x14ac:dyDescent="0.35">
      <c r="A1520" s="49" t="s">
        <v>40</v>
      </c>
      <c r="B1520" s="49" t="s">
        <v>3487</v>
      </c>
      <c r="C1520" s="49" t="s">
        <v>122</v>
      </c>
      <c r="D1520" s="49" t="s">
        <v>3541</v>
      </c>
      <c r="E1520" s="49">
        <v>520530</v>
      </c>
      <c r="F1520" s="49" t="s">
        <v>1852</v>
      </c>
      <c r="G1520" s="49" t="s">
        <v>40</v>
      </c>
      <c r="H1520" s="49" t="s">
        <v>122</v>
      </c>
      <c r="I1520" s="49" t="s">
        <v>3541</v>
      </c>
      <c r="J1520" s="49">
        <v>53.462000000000003</v>
      </c>
    </row>
    <row r="1521" spans="1:10" x14ac:dyDescent="0.35">
      <c r="A1521" s="49" t="s">
        <v>40</v>
      </c>
      <c r="B1521" s="49" t="s">
        <v>3388</v>
      </c>
      <c r="C1521" s="49" t="s">
        <v>3542</v>
      </c>
      <c r="D1521" s="49">
        <v>0</v>
      </c>
      <c r="E1521" s="49">
        <v>520441</v>
      </c>
      <c r="F1521" s="49" t="s">
        <v>3401</v>
      </c>
      <c r="G1521" s="49" t="s">
        <v>40</v>
      </c>
      <c r="H1521" s="49" t="s">
        <v>3542</v>
      </c>
      <c r="I1521" s="49">
        <v>0</v>
      </c>
      <c r="J1521" s="49">
        <v>97.71</v>
      </c>
    </row>
    <row r="1522" spans="1:10" x14ac:dyDescent="0.35">
      <c r="A1522" s="49" t="s">
        <v>40</v>
      </c>
      <c r="B1522" s="49" t="s">
        <v>3491</v>
      </c>
      <c r="C1522" s="49">
        <v>136</v>
      </c>
      <c r="D1522" s="49">
        <v>0</v>
      </c>
      <c r="E1522" s="49">
        <v>520440</v>
      </c>
      <c r="F1522" s="49" t="s">
        <v>1827</v>
      </c>
      <c r="G1522" s="49" t="s">
        <v>40</v>
      </c>
      <c r="H1522" s="49">
        <v>136</v>
      </c>
      <c r="I1522" s="49">
        <v>0</v>
      </c>
      <c r="J1522" s="49">
        <v>136</v>
      </c>
    </row>
    <row r="1523" spans="1:10" x14ac:dyDescent="0.35">
      <c r="A1523" s="49" t="s">
        <v>40</v>
      </c>
      <c r="B1523" s="49" t="s">
        <v>3388</v>
      </c>
      <c r="C1523" s="49" t="s">
        <v>3543</v>
      </c>
      <c r="D1523" s="49" t="s">
        <v>3544</v>
      </c>
      <c r="E1523" s="49">
        <v>520352</v>
      </c>
      <c r="F1523" s="49" t="s">
        <v>3545</v>
      </c>
      <c r="G1523" s="49" t="s">
        <v>40</v>
      </c>
      <c r="H1523" s="49" t="s">
        <v>3543</v>
      </c>
      <c r="I1523" s="49" t="s">
        <v>3544</v>
      </c>
      <c r="J1523" s="49">
        <v>233.90800000000002</v>
      </c>
    </row>
    <row r="1524" spans="1:10" x14ac:dyDescent="0.35">
      <c r="A1524" s="49" t="s">
        <v>40</v>
      </c>
      <c r="B1524" s="49" t="s">
        <v>3377</v>
      </c>
      <c r="C1524" s="49" t="s">
        <v>3546</v>
      </c>
      <c r="D1524" s="49" t="s">
        <v>3547</v>
      </c>
      <c r="E1524" s="49">
        <v>520166</v>
      </c>
      <c r="F1524" s="49" t="s">
        <v>3548</v>
      </c>
      <c r="G1524" s="49" t="s">
        <v>40</v>
      </c>
      <c r="H1524" s="49" t="s">
        <v>3546</v>
      </c>
      <c r="I1524" s="49" t="s">
        <v>3547</v>
      </c>
      <c r="J1524" s="49">
        <v>238.73199999999997</v>
      </c>
    </row>
    <row r="1525" spans="1:10" x14ac:dyDescent="0.35">
      <c r="A1525" s="49" t="s">
        <v>40</v>
      </c>
      <c r="B1525" s="49" t="s">
        <v>3445</v>
      </c>
      <c r="C1525" s="49" t="s">
        <v>3549</v>
      </c>
      <c r="D1525" s="49" t="s">
        <v>3550</v>
      </c>
      <c r="E1525" s="49">
        <v>520153</v>
      </c>
      <c r="F1525" s="49" t="s">
        <v>3551</v>
      </c>
      <c r="G1525" s="49" t="s">
        <v>40</v>
      </c>
      <c r="H1525" s="49" t="s">
        <v>3549</v>
      </c>
      <c r="I1525" s="49" t="s">
        <v>3550</v>
      </c>
      <c r="J1525" s="49">
        <v>108.024</v>
      </c>
    </row>
    <row r="1526" spans="1:10" x14ac:dyDescent="0.35">
      <c r="A1526" s="49" t="s">
        <v>40</v>
      </c>
      <c r="B1526" s="49" t="s">
        <v>3491</v>
      </c>
      <c r="C1526" s="49" t="s">
        <v>3552</v>
      </c>
      <c r="D1526" s="49">
        <v>0</v>
      </c>
      <c r="E1526" s="49">
        <v>520314</v>
      </c>
      <c r="F1526" s="49" t="s">
        <v>121</v>
      </c>
      <c r="G1526" s="49" t="s">
        <v>40</v>
      </c>
      <c r="H1526" s="49" t="s">
        <v>3552</v>
      </c>
      <c r="I1526" s="49">
        <v>0</v>
      </c>
      <c r="J1526" s="49">
        <v>15.5</v>
      </c>
    </row>
    <row r="1527" spans="1:10" x14ac:dyDescent="0.35">
      <c r="A1527" s="49" t="s">
        <v>40</v>
      </c>
      <c r="B1527" s="49" t="s">
        <v>3491</v>
      </c>
      <c r="C1527" s="49" t="s">
        <v>3553</v>
      </c>
      <c r="D1527" s="49">
        <v>0</v>
      </c>
      <c r="E1527" s="49">
        <v>520301</v>
      </c>
      <c r="F1527" s="49" t="s">
        <v>3535</v>
      </c>
      <c r="G1527" s="49" t="s">
        <v>40</v>
      </c>
      <c r="H1527" s="49" t="s">
        <v>3553</v>
      </c>
      <c r="I1527" s="49">
        <v>0</v>
      </c>
      <c r="J1527" s="49">
        <v>40.700000000000003</v>
      </c>
    </row>
    <row r="1528" spans="1:10" x14ac:dyDescent="0.35">
      <c r="A1528" s="49" t="s">
        <v>40</v>
      </c>
      <c r="B1528" s="49" t="s">
        <v>3366</v>
      </c>
      <c r="C1528" s="49" t="s">
        <v>2841</v>
      </c>
      <c r="D1528" s="49" t="s">
        <v>128</v>
      </c>
      <c r="E1528" s="49">
        <v>520010</v>
      </c>
      <c r="F1528" s="49" t="s">
        <v>3554</v>
      </c>
      <c r="G1528" s="49" t="s">
        <v>40</v>
      </c>
      <c r="H1528" s="49" t="s">
        <v>2841</v>
      </c>
      <c r="I1528" s="49" t="s">
        <v>128</v>
      </c>
      <c r="J1528" s="49">
        <v>30.712</v>
      </c>
    </row>
    <row r="1529" spans="1:10" x14ac:dyDescent="0.35">
      <c r="A1529" s="49" t="s">
        <v>40</v>
      </c>
      <c r="B1529" s="49">
        <v>23</v>
      </c>
      <c r="C1529" s="49" t="s">
        <v>3555</v>
      </c>
      <c r="D1529" s="49" t="s">
        <v>3556</v>
      </c>
      <c r="E1529" s="49">
        <v>520298</v>
      </c>
      <c r="F1529" s="49" t="s">
        <v>3557</v>
      </c>
      <c r="G1529" s="49" t="s">
        <v>40</v>
      </c>
      <c r="H1529" s="49" t="s">
        <v>3555</v>
      </c>
      <c r="I1529" s="49" t="s">
        <v>3556</v>
      </c>
      <c r="J1529" s="49">
        <v>46.389999999999993</v>
      </c>
    </row>
    <row r="1530" spans="1:10" x14ac:dyDescent="0.35">
      <c r="A1530" s="49" t="s">
        <v>40</v>
      </c>
      <c r="B1530" s="49" t="s">
        <v>3377</v>
      </c>
      <c r="C1530" s="49" t="s">
        <v>3381</v>
      </c>
      <c r="D1530" s="49" t="s">
        <v>3382</v>
      </c>
      <c r="E1530" s="49">
        <v>520534</v>
      </c>
      <c r="F1530" s="49" t="s">
        <v>3383</v>
      </c>
      <c r="G1530" s="49" t="s">
        <v>40</v>
      </c>
      <c r="H1530" s="49" t="s">
        <v>3558</v>
      </c>
      <c r="I1530" s="49" t="s">
        <v>3382</v>
      </c>
      <c r="J1530" s="49">
        <v>309.57600000000002</v>
      </c>
    </row>
    <row r="1531" spans="1:10" x14ac:dyDescent="0.35">
      <c r="A1531" s="49" t="s">
        <v>40</v>
      </c>
      <c r="B1531" s="49" t="s">
        <v>3388</v>
      </c>
      <c r="C1531" s="49" t="s">
        <v>3559</v>
      </c>
      <c r="D1531" s="49" t="s">
        <v>3560</v>
      </c>
      <c r="E1531" s="49">
        <v>520182</v>
      </c>
      <c r="F1531" s="49" t="s">
        <v>3467</v>
      </c>
      <c r="G1531" s="49" t="s">
        <v>40</v>
      </c>
      <c r="H1531" s="49" t="s">
        <v>3559</v>
      </c>
      <c r="I1531" s="49" t="s">
        <v>3560</v>
      </c>
      <c r="J1531" s="49">
        <v>16.396000000000001</v>
      </c>
    </row>
    <row r="1532" spans="1:10" x14ac:dyDescent="0.35">
      <c r="A1532" s="49" t="s">
        <v>40</v>
      </c>
      <c r="B1532" s="49" t="s">
        <v>3377</v>
      </c>
      <c r="C1532" s="49" t="s">
        <v>3561</v>
      </c>
      <c r="D1532" s="49" t="s">
        <v>3562</v>
      </c>
      <c r="E1532" s="49">
        <v>520145</v>
      </c>
      <c r="F1532" s="49" t="s">
        <v>3467</v>
      </c>
      <c r="G1532" s="49" t="s">
        <v>40</v>
      </c>
      <c r="H1532" s="49" t="s">
        <v>3561</v>
      </c>
      <c r="I1532" s="49" t="s">
        <v>3562</v>
      </c>
      <c r="J1532" s="49">
        <v>139.09800000000001</v>
      </c>
    </row>
    <row r="1533" spans="1:10" x14ac:dyDescent="0.35">
      <c r="A1533" s="49" t="s">
        <v>40</v>
      </c>
      <c r="B1533" s="49" t="s">
        <v>3402</v>
      </c>
      <c r="C1533" s="49" t="s">
        <v>3563</v>
      </c>
      <c r="D1533" s="49" t="s">
        <v>3564</v>
      </c>
      <c r="E1533" s="49">
        <v>520106</v>
      </c>
      <c r="F1533" s="49" t="s">
        <v>3565</v>
      </c>
      <c r="G1533" s="49" t="s">
        <v>40</v>
      </c>
      <c r="H1533" s="49" t="s">
        <v>3563</v>
      </c>
      <c r="I1533" s="49" t="s">
        <v>3564</v>
      </c>
      <c r="J1533" s="49">
        <v>63.743999999999993</v>
      </c>
    </row>
    <row r="1534" spans="1:10" x14ac:dyDescent="0.35">
      <c r="A1534" s="49" t="s">
        <v>40</v>
      </c>
      <c r="B1534" s="49">
        <v>5</v>
      </c>
      <c r="C1534" s="49" t="s">
        <v>3384</v>
      </c>
      <c r="D1534" s="49" t="s">
        <v>3385</v>
      </c>
      <c r="E1534" s="49">
        <v>521634</v>
      </c>
      <c r="F1534" s="49" t="s">
        <v>601</v>
      </c>
      <c r="G1534" s="49" t="s">
        <v>40</v>
      </c>
      <c r="H1534" s="49" t="s">
        <v>3292</v>
      </c>
      <c r="I1534" s="49" t="s">
        <v>3566</v>
      </c>
      <c r="J1534" s="49">
        <v>21.751999999999999</v>
      </c>
    </row>
    <row r="1535" spans="1:10" x14ac:dyDescent="0.35">
      <c r="A1535" s="49" t="s">
        <v>40</v>
      </c>
      <c r="B1535" s="49" t="s">
        <v>3402</v>
      </c>
      <c r="C1535" s="49" t="s">
        <v>3403</v>
      </c>
      <c r="D1535" s="49" t="s">
        <v>3404</v>
      </c>
      <c r="E1535" s="49">
        <v>521968</v>
      </c>
      <c r="F1535" s="49" t="s">
        <v>3405</v>
      </c>
      <c r="G1535" s="49" t="s">
        <v>42</v>
      </c>
      <c r="H1535" s="49">
        <v>0</v>
      </c>
      <c r="I1535" s="49" t="s">
        <v>3571</v>
      </c>
      <c r="J1535" s="49">
        <v>15.384</v>
      </c>
    </row>
    <row r="1536" spans="1:10" x14ac:dyDescent="0.35">
      <c r="A1536" s="49" t="s">
        <v>40</v>
      </c>
      <c r="B1536" s="49" t="s">
        <v>3402</v>
      </c>
      <c r="C1536" s="49" t="s">
        <v>3407</v>
      </c>
      <c r="D1536" s="49" t="s">
        <v>3408</v>
      </c>
      <c r="E1536" s="49">
        <v>521967</v>
      </c>
      <c r="F1536" s="49" t="s">
        <v>3409</v>
      </c>
      <c r="G1536" s="49" t="s">
        <v>42</v>
      </c>
      <c r="H1536" s="49" t="s">
        <v>3572</v>
      </c>
      <c r="I1536" s="49" t="s">
        <v>3573</v>
      </c>
      <c r="J1536" s="49">
        <v>68.768000000000001</v>
      </c>
    </row>
    <row r="1537" spans="1:10" x14ac:dyDescent="0.35">
      <c r="A1537" s="49" t="s">
        <v>40</v>
      </c>
      <c r="B1537" s="49">
        <v>23</v>
      </c>
      <c r="C1537" s="49" t="s">
        <v>955</v>
      </c>
      <c r="D1537" s="49" t="s">
        <v>3483</v>
      </c>
      <c r="E1537" s="49">
        <v>521043</v>
      </c>
      <c r="F1537" s="49" t="s">
        <v>3484</v>
      </c>
      <c r="G1537" s="49" t="s">
        <v>42</v>
      </c>
      <c r="H1537" s="49" t="s">
        <v>3574</v>
      </c>
      <c r="I1537" s="49" t="s">
        <v>3575</v>
      </c>
      <c r="J1537" s="49">
        <v>108.108</v>
      </c>
    </row>
    <row r="1538" spans="1:10" x14ac:dyDescent="0.35">
      <c r="A1538" s="49" t="s">
        <v>40</v>
      </c>
      <c r="B1538" s="49">
        <v>24</v>
      </c>
      <c r="C1538" s="49" t="s">
        <v>3506</v>
      </c>
      <c r="D1538" s="49" t="s">
        <v>3507</v>
      </c>
      <c r="E1538" s="49">
        <v>520801</v>
      </c>
      <c r="F1538" s="49" t="s">
        <v>3508</v>
      </c>
      <c r="G1538" s="49" t="s">
        <v>42</v>
      </c>
      <c r="H1538" s="49">
        <v>7</v>
      </c>
      <c r="I1538" s="49" t="s">
        <v>3580</v>
      </c>
      <c r="J1538" s="49">
        <v>12.798</v>
      </c>
    </row>
    <row r="1539" spans="1:10" x14ac:dyDescent="0.35">
      <c r="A1539" s="49" t="s">
        <v>41</v>
      </c>
      <c r="B1539" s="49" t="s">
        <v>3567</v>
      </c>
      <c r="C1539" s="49" t="s">
        <v>3568</v>
      </c>
      <c r="D1539" s="49" t="s">
        <v>3569</v>
      </c>
      <c r="E1539" s="49">
        <v>521981</v>
      </c>
      <c r="F1539" s="49" t="s">
        <v>3570</v>
      </c>
      <c r="G1539" s="49" t="s">
        <v>41</v>
      </c>
      <c r="H1539" s="49" t="s">
        <v>3568</v>
      </c>
      <c r="I1539" s="49" t="s">
        <v>3569</v>
      </c>
      <c r="J1539" s="49">
        <v>183.042</v>
      </c>
    </row>
    <row r="1540" spans="1:10" x14ac:dyDescent="0.35">
      <c r="A1540" s="49" t="s">
        <v>41</v>
      </c>
      <c r="B1540" s="49">
        <v>30</v>
      </c>
      <c r="C1540" s="49">
        <v>0</v>
      </c>
      <c r="D1540" s="49">
        <v>211</v>
      </c>
      <c r="E1540" s="49">
        <v>521568</v>
      </c>
      <c r="F1540" s="49" t="s">
        <v>3576</v>
      </c>
      <c r="G1540" s="49" t="s">
        <v>41</v>
      </c>
      <c r="H1540" s="49">
        <v>0</v>
      </c>
      <c r="I1540" s="49">
        <v>211</v>
      </c>
      <c r="J1540" s="49">
        <v>42.2</v>
      </c>
    </row>
    <row r="1541" spans="1:10" x14ac:dyDescent="0.35">
      <c r="A1541" s="49" t="s">
        <v>41</v>
      </c>
      <c r="B1541" s="49">
        <v>30</v>
      </c>
      <c r="C1541" s="49" t="s">
        <v>3577</v>
      </c>
      <c r="D1541" s="49" t="s">
        <v>3578</v>
      </c>
      <c r="E1541" s="49">
        <v>521565</v>
      </c>
      <c r="F1541" s="49" t="s">
        <v>3579</v>
      </c>
      <c r="G1541" s="49" t="s">
        <v>41</v>
      </c>
      <c r="H1541" s="49" t="s">
        <v>3577</v>
      </c>
      <c r="I1541" s="49" t="s">
        <v>3578</v>
      </c>
      <c r="J1541" s="49">
        <v>12.266</v>
      </c>
    </row>
    <row r="1542" spans="1:10" x14ac:dyDescent="0.35">
      <c r="A1542" s="49" t="s">
        <v>41</v>
      </c>
      <c r="B1542" s="49" t="s">
        <v>3567</v>
      </c>
      <c r="C1542" s="49" t="s">
        <v>3581</v>
      </c>
      <c r="D1542" s="49" t="s">
        <v>3582</v>
      </c>
      <c r="E1542" s="49">
        <v>521282</v>
      </c>
      <c r="F1542" s="49" t="s">
        <v>3583</v>
      </c>
      <c r="G1542" s="49" t="s">
        <v>41</v>
      </c>
      <c r="H1542" s="49" t="s">
        <v>3581</v>
      </c>
      <c r="I1542" s="49" t="s">
        <v>3582</v>
      </c>
      <c r="J1542" s="49">
        <v>873.50800000000004</v>
      </c>
    </row>
    <row r="1543" spans="1:10" x14ac:dyDescent="0.35">
      <c r="A1543" s="49" t="s">
        <v>41</v>
      </c>
      <c r="B1543" s="49" t="s">
        <v>3584</v>
      </c>
      <c r="C1543" s="49" t="s">
        <v>3585</v>
      </c>
      <c r="D1543" s="49" t="s">
        <v>3586</v>
      </c>
      <c r="E1543" s="49">
        <v>521185</v>
      </c>
      <c r="F1543" s="49" t="s">
        <v>3587</v>
      </c>
      <c r="G1543" s="49" t="s">
        <v>41</v>
      </c>
      <c r="H1543" s="49" t="s">
        <v>3585</v>
      </c>
      <c r="I1543" s="49" t="s">
        <v>3586</v>
      </c>
      <c r="J1543" s="49">
        <v>459.25400000000002</v>
      </c>
    </row>
    <row r="1544" spans="1:10" x14ac:dyDescent="0.35">
      <c r="A1544" s="49" t="s">
        <v>41</v>
      </c>
      <c r="B1544" s="49" t="s">
        <v>3584</v>
      </c>
      <c r="C1544" s="49" t="s">
        <v>3588</v>
      </c>
      <c r="D1544" s="49" t="s">
        <v>3589</v>
      </c>
      <c r="E1544" s="49">
        <v>520073</v>
      </c>
      <c r="F1544" s="49" t="s">
        <v>3590</v>
      </c>
      <c r="G1544" s="49" t="s">
        <v>18</v>
      </c>
      <c r="H1544" s="49" t="s">
        <v>3591</v>
      </c>
      <c r="I1544" s="49" t="s">
        <v>3592</v>
      </c>
      <c r="J1544" s="49">
        <v>9.3140000000000001</v>
      </c>
    </row>
    <row r="1545" spans="1:10" x14ac:dyDescent="0.35">
      <c r="A1545" s="49" t="s">
        <v>41</v>
      </c>
      <c r="B1545" s="49" t="s">
        <v>3584</v>
      </c>
      <c r="C1545" s="49" t="s">
        <v>3593</v>
      </c>
      <c r="D1545" s="49" t="s">
        <v>3594</v>
      </c>
      <c r="E1545" s="49">
        <v>521159</v>
      </c>
      <c r="F1545" s="49" t="s">
        <v>3595</v>
      </c>
      <c r="G1545" s="49" t="s">
        <v>41</v>
      </c>
      <c r="H1545" s="49" t="s">
        <v>3593</v>
      </c>
      <c r="I1545" s="49" t="s">
        <v>3594</v>
      </c>
      <c r="J1545" s="49">
        <v>467.12400000000002</v>
      </c>
    </row>
    <row r="1546" spans="1:10" x14ac:dyDescent="0.35">
      <c r="A1546" s="49" t="s">
        <v>41</v>
      </c>
      <c r="B1546" s="49" t="s">
        <v>3584</v>
      </c>
      <c r="C1546" s="49">
        <v>0</v>
      </c>
      <c r="D1546" s="49" t="s">
        <v>3596</v>
      </c>
      <c r="E1546" s="49">
        <v>521148</v>
      </c>
      <c r="F1546" s="49" t="s">
        <v>1158</v>
      </c>
      <c r="G1546" s="49" t="s">
        <v>41</v>
      </c>
      <c r="H1546" s="49">
        <v>0</v>
      </c>
      <c r="I1546" s="49" t="s">
        <v>3596</v>
      </c>
      <c r="J1546" s="49">
        <v>18.362000000000002</v>
      </c>
    </row>
    <row r="1547" spans="1:10" x14ac:dyDescent="0.35">
      <c r="A1547" s="49" t="s">
        <v>41</v>
      </c>
      <c r="B1547" s="49" t="s">
        <v>3597</v>
      </c>
      <c r="C1547" s="49" t="s">
        <v>3598</v>
      </c>
      <c r="D1547" s="49" t="s">
        <v>3599</v>
      </c>
      <c r="E1547" s="49">
        <v>521097</v>
      </c>
      <c r="F1547" s="49" t="s">
        <v>3600</v>
      </c>
      <c r="G1547" s="49" t="s">
        <v>41</v>
      </c>
      <c r="H1547" s="49" t="s">
        <v>3598</v>
      </c>
      <c r="I1547" s="49" t="s">
        <v>3599</v>
      </c>
      <c r="J1547" s="49">
        <v>25.61</v>
      </c>
    </row>
    <row r="1548" spans="1:10" x14ac:dyDescent="0.35">
      <c r="A1548" s="49" t="s">
        <v>41</v>
      </c>
      <c r="B1548" s="49" t="s">
        <v>3597</v>
      </c>
      <c r="C1548" s="49" t="s">
        <v>3601</v>
      </c>
      <c r="D1548" s="49" t="s">
        <v>3602</v>
      </c>
      <c r="E1548" s="49">
        <v>520455</v>
      </c>
      <c r="F1548" s="49" t="s">
        <v>3603</v>
      </c>
      <c r="G1548" s="49" t="s">
        <v>33</v>
      </c>
      <c r="H1548" s="49" t="s">
        <v>3604</v>
      </c>
      <c r="I1548" s="49">
        <v>0</v>
      </c>
      <c r="J1548" s="49">
        <v>1.65</v>
      </c>
    </row>
    <row r="1549" spans="1:10" x14ac:dyDescent="0.35">
      <c r="A1549" s="49" t="s">
        <v>41</v>
      </c>
      <c r="B1549" s="49" t="s">
        <v>3605</v>
      </c>
      <c r="C1549" s="49" t="s">
        <v>3606</v>
      </c>
      <c r="D1549" s="49" t="s">
        <v>3607</v>
      </c>
      <c r="E1549" s="49">
        <v>521053</v>
      </c>
      <c r="F1549" s="49" t="s">
        <v>3608</v>
      </c>
      <c r="G1549" s="49" t="s">
        <v>41</v>
      </c>
      <c r="H1549" s="49" t="s">
        <v>3606</v>
      </c>
      <c r="I1549" s="49" t="s">
        <v>3607</v>
      </c>
      <c r="J1549" s="49">
        <v>488.41200000000003</v>
      </c>
    </row>
    <row r="1550" spans="1:10" x14ac:dyDescent="0.35">
      <c r="A1550" s="49" t="s">
        <v>41</v>
      </c>
      <c r="B1550" s="49" t="s">
        <v>3567</v>
      </c>
      <c r="C1550" s="49" t="s">
        <v>3609</v>
      </c>
      <c r="D1550" s="49" t="s">
        <v>3610</v>
      </c>
      <c r="E1550" s="49">
        <v>522944</v>
      </c>
      <c r="F1550" s="49" t="s">
        <v>3600</v>
      </c>
      <c r="G1550" s="49" t="s">
        <v>41</v>
      </c>
      <c r="H1550" s="49" t="s">
        <v>3609</v>
      </c>
      <c r="I1550" s="49" t="s">
        <v>3610</v>
      </c>
      <c r="J1550" s="49">
        <v>274.66200000000003</v>
      </c>
    </row>
    <row r="1551" spans="1:10" x14ac:dyDescent="0.35">
      <c r="A1551" s="49" t="s">
        <v>41</v>
      </c>
      <c r="B1551" s="49" t="s">
        <v>3605</v>
      </c>
      <c r="C1551" s="49" t="s">
        <v>3611</v>
      </c>
      <c r="D1551" s="49" t="s">
        <v>3612</v>
      </c>
      <c r="E1551" s="49">
        <v>522231</v>
      </c>
      <c r="F1551" s="49" t="s">
        <v>3613</v>
      </c>
      <c r="G1551" s="49" t="s">
        <v>41</v>
      </c>
      <c r="H1551" s="49" t="s">
        <v>3611</v>
      </c>
      <c r="I1551" s="49" t="s">
        <v>3612</v>
      </c>
      <c r="J1551" s="49">
        <v>10.624000000000001</v>
      </c>
    </row>
    <row r="1552" spans="1:10" x14ac:dyDescent="0.35">
      <c r="A1552" s="49" t="s">
        <v>41</v>
      </c>
      <c r="B1552" s="49" t="s">
        <v>3567</v>
      </c>
      <c r="C1552" s="49" t="s">
        <v>3614</v>
      </c>
      <c r="D1552" s="49">
        <v>0</v>
      </c>
      <c r="E1552" s="49">
        <v>520785</v>
      </c>
      <c r="F1552" s="49" t="s">
        <v>3615</v>
      </c>
      <c r="G1552" s="49" t="s">
        <v>41</v>
      </c>
      <c r="H1552" s="49" t="s">
        <v>3614</v>
      </c>
      <c r="I1552" s="49">
        <v>0</v>
      </c>
      <c r="J1552" s="49">
        <v>478.06</v>
      </c>
    </row>
    <row r="1553" spans="1:10" x14ac:dyDescent="0.35">
      <c r="A1553" s="49" t="s">
        <v>41</v>
      </c>
      <c r="B1553" s="49" t="s">
        <v>3605</v>
      </c>
      <c r="C1553" s="49" t="s">
        <v>2648</v>
      </c>
      <c r="D1553" s="49">
        <v>0</v>
      </c>
      <c r="E1553" s="49">
        <v>521873</v>
      </c>
      <c r="F1553" s="49" t="s">
        <v>3587</v>
      </c>
      <c r="G1553" s="49" t="s">
        <v>41</v>
      </c>
      <c r="H1553" s="49" t="s">
        <v>2648</v>
      </c>
      <c r="I1553" s="49">
        <v>0</v>
      </c>
      <c r="J1553" s="49">
        <v>10.99</v>
      </c>
    </row>
    <row r="1554" spans="1:10" x14ac:dyDescent="0.35">
      <c r="A1554" s="49" t="s">
        <v>41</v>
      </c>
      <c r="B1554" s="49" t="s">
        <v>3567</v>
      </c>
      <c r="C1554" s="49" t="s">
        <v>3616</v>
      </c>
      <c r="D1554" s="49">
        <v>0</v>
      </c>
      <c r="E1554" s="49">
        <v>521816</v>
      </c>
      <c r="F1554" s="49" t="s">
        <v>3595</v>
      </c>
      <c r="G1554" s="49" t="s">
        <v>41</v>
      </c>
      <c r="H1554" s="49" t="s">
        <v>3616</v>
      </c>
      <c r="I1554" s="49">
        <v>0</v>
      </c>
      <c r="J1554" s="49">
        <v>26.9</v>
      </c>
    </row>
    <row r="1555" spans="1:10" x14ac:dyDescent="0.35">
      <c r="A1555" s="49" t="s">
        <v>41</v>
      </c>
      <c r="B1555" s="49" t="s">
        <v>3605</v>
      </c>
      <c r="C1555" s="49" t="s">
        <v>3617</v>
      </c>
      <c r="D1555" s="49" t="s">
        <v>3618</v>
      </c>
      <c r="E1555" s="49">
        <v>521627</v>
      </c>
      <c r="F1555" s="49" t="s">
        <v>3613</v>
      </c>
      <c r="G1555" s="49" t="s">
        <v>41</v>
      </c>
      <c r="H1555" s="49" t="s">
        <v>3617</v>
      </c>
      <c r="I1555" s="49" t="s">
        <v>3618</v>
      </c>
      <c r="J1555" s="49">
        <v>10.346</v>
      </c>
    </row>
    <row r="1556" spans="1:10" x14ac:dyDescent="0.35">
      <c r="A1556" s="49" t="s">
        <v>41</v>
      </c>
      <c r="B1556" s="49">
        <v>30</v>
      </c>
      <c r="C1556" s="49" t="s">
        <v>891</v>
      </c>
      <c r="D1556" s="49">
        <v>0</v>
      </c>
      <c r="E1556" s="49">
        <v>521498</v>
      </c>
      <c r="F1556" s="49" t="s">
        <v>592</v>
      </c>
      <c r="G1556" s="49" t="s">
        <v>41</v>
      </c>
      <c r="H1556" s="49" t="s">
        <v>891</v>
      </c>
      <c r="I1556" s="49">
        <v>0</v>
      </c>
      <c r="J1556" s="49">
        <v>22.9</v>
      </c>
    </row>
    <row r="1557" spans="1:10" x14ac:dyDescent="0.35">
      <c r="A1557" s="49" t="s">
        <v>41</v>
      </c>
      <c r="B1557" s="49" t="s">
        <v>3584</v>
      </c>
      <c r="C1557" s="49" t="s">
        <v>3619</v>
      </c>
      <c r="D1557" s="49" t="s">
        <v>3620</v>
      </c>
      <c r="E1557" s="49">
        <v>521160</v>
      </c>
      <c r="F1557" s="49" t="s">
        <v>3621</v>
      </c>
      <c r="G1557" s="49" t="s">
        <v>41</v>
      </c>
      <c r="H1557" s="49" t="s">
        <v>3619</v>
      </c>
      <c r="I1557" s="49" t="s">
        <v>3620</v>
      </c>
      <c r="J1557" s="49">
        <v>33.808</v>
      </c>
    </row>
    <row r="1558" spans="1:10" x14ac:dyDescent="0.35">
      <c r="A1558" s="49" t="s">
        <v>41</v>
      </c>
      <c r="B1558" s="49" t="s">
        <v>3605</v>
      </c>
      <c r="C1558" s="49" t="s">
        <v>3622</v>
      </c>
      <c r="D1558" s="49" t="s">
        <v>3623</v>
      </c>
      <c r="E1558" s="49">
        <v>521058</v>
      </c>
      <c r="F1558" s="49" t="s">
        <v>1515</v>
      </c>
      <c r="G1558" s="49" t="s">
        <v>41</v>
      </c>
      <c r="H1558" s="49" t="s">
        <v>3622</v>
      </c>
      <c r="I1558" s="49" t="s">
        <v>3623</v>
      </c>
      <c r="J1558" s="49">
        <v>25.442</v>
      </c>
    </row>
    <row r="1559" spans="1:10" x14ac:dyDescent="0.35">
      <c r="A1559" s="49" t="s">
        <v>41</v>
      </c>
      <c r="B1559" s="49" t="s">
        <v>3584</v>
      </c>
      <c r="C1559" s="49" t="s">
        <v>3624</v>
      </c>
      <c r="D1559" s="49" t="s">
        <v>3625</v>
      </c>
      <c r="E1559" s="49">
        <v>521024</v>
      </c>
      <c r="F1559" s="49" t="s">
        <v>3626</v>
      </c>
      <c r="G1559" s="49" t="s">
        <v>41</v>
      </c>
      <c r="H1559" s="49" t="s">
        <v>3624</v>
      </c>
      <c r="I1559" s="49" t="s">
        <v>3625</v>
      </c>
      <c r="J1559" s="49">
        <v>276.35399999999998</v>
      </c>
    </row>
    <row r="1560" spans="1:10" x14ac:dyDescent="0.35">
      <c r="A1560" s="49" t="s">
        <v>41</v>
      </c>
      <c r="B1560" s="49" t="s">
        <v>3597</v>
      </c>
      <c r="C1560" s="49" t="s">
        <v>3627</v>
      </c>
      <c r="D1560" s="49" t="s">
        <v>3628</v>
      </c>
      <c r="E1560" s="49">
        <v>520977</v>
      </c>
      <c r="F1560" s="49" t="s">
        <v>3629</v>
      </c>
      <c r="G1560" s="49" t="s">
        <v>41</v>
      </c>
      <c r="H1560" s="49" t="s">
        <v>3627</v>
      </c>
      <c r="I1560" s="49" t="s">
        <v>3628</v>
      </c>
      <c r="J1560" s="49">
        <v>581.42399999999998</v>
      </c>
    </row>
    <row r="1561" spans="1:10" x14ac:dyDescent="0.35">
      <c r="A1561" s="49" t="s">
        <v>41</v>
      </c>
      <c r="B1561" s="49" t="s">
        <v>3567</v>
      </c>
      <c r="C1561" s="49" t="s">
        <v>3630</v>
      </c>
      <c r="D1561" s="49">
        <v>0</v>
      </c>
      <c r="E1561" s="49">
        <v>520768</v>
      </c>
      <c r="F1561" s="49" t="s">
        <v>3631</v>
      </c>
      <c r="G1561" s="49" t="s">
        <v>41</v>
      </c>
      <c r="H1561" s="49" t="s">
        <v>3630</v>
      </c>
      <c r="I1561" s="49">
        <v>0</v>
      </c>
      <c r="J1561" s="49">
        <v>65.69</v>
      </c>
    </row>
    <row r="1562" spans="1:10" x14ac:dyDescent="0.35">
      <c r="A1562" s="49" t="s">
        <v>41</v>
      </c>
      <c r="B1562" s="49">
        <v>30</v>
      </c>
      <c r="C1562" s="49" t="s">
        <v>3632</v>
      </c>
      <c r="D1562" s="49" t="s">
        <v>3633</v>
      </c>
      <c r="E1562" s="49">
        <v>520507</v>
      </c>
      <c r="F1562" s="49" t="s">
        <v>3634</v>
      </c>
      <c r="G1562" s="49" t="s">
        <v>41</v>
      </c>
      <c r="H1562" s="49" t="s">
        <v>3632</v>
      </c>
      <c r="I1562" s="49" t="s">
        <v>3633</v>
      </c>
      <c r="J1562" s="49">
        <v>84.233999999999995</v>
      </c>
    </row>
    <row r="1563" spans="1:10" x14ac:dyDescent="0.35">
      <c r="A1563" s="49" t="s">
        <v>41</v>
      </c>
      <c r="B1563" s="49" t="s">
        <v>3584</v>
      </c>
      <c r="C1563" s="49" t="s">
        <v>3588</v>
      </c>
      <c r="D1563" s="49" t="s">
        <v>3589</v>
      </c>
      <c r="E1563" s="49">
        <v>520073</v>
      </c>
      <c r="F1563" s="49" t="s">
        <v>3590</v>
      </c>
      <c r="G1563" s="49" t="s">
        <v>41</v>
      </c>
      <c r="H1563" s="49" t="s">
        <v>3635</v>
      </c>
      <c r="I1563" s="49" t="s">
        <v>3636</v>
      </c>
      <c r="J1563" s="49">
        <v>102.154</v>
      </c>
    </row>
    <row r="1564" spans="1:10" x14ac:dyDescent="0.35">
      <c r="A1564" s="49" t="s">
        <v>41</v>
      </c>
      <c r="B1564" s="49" t="s">
        <v>3597</v>
      </c>
      <c r="C1564" s="49">
        <v>302</v>
      </c>
      <c r="D1564" s="49">
        <v>0</v>
      </c>
      <c r="E1564" s="49">
        <v>520471</v>
      </c>
      <c r="F1564" s="49" t="s">
        <v>121</v>
      </c>
      <c r="G1564" s="49" t="s">
        <v>41</v>
      </c>
      <c r="H1564" s="49">
        <v>302</v>
      </c>
      <c r="I1564" s="49">
        <v>0</v>
      </c>
      <c r="J1564" s="49">
        <v>302</v>
      </c>
    </row>
    <row r="1565" spans="1:10" x14ac:dyDescent="0.35">
      <c r="A1565" s="49" t="s">
        <v>41</v>
      </c>
      <c r="B1565" s="49" t="s">
        <v>3584</v>
      </c>
      <c r="C1565" s="49" t="s">
        <v>3650</v>
      </c>
      <c r="D1565" s="49" t="s">
        <v>3651</v>
      </c>
      <c r="E1565" s="49">
        <v>520169</v>
      </c>
      <c r="F1565" s="49" t="s">
        <v>3652</v>
      </c>
      <c r="G1565" s="49" t="s">
        <v>41</v>
      </c>
      <c r="H1565" s="49" t="s">
        <v>3650</v>
      </c>
      <c r="I1565" s="49" t="s">
        <v>3651</v>
      </c>
      <c r="J1565" s="49">
        <v>35.363999999999997</v>
      </c>
    </row>
    <row r="1566" spans="1:10" x14ac:dyDescent="0.35">
      <c r="A1566" s="49" t="s">
        <v>41</v>
      </c>
      <c r="B1566" s="49" t="s">
        <v>3567</v>
      </c>
      <c r="C1566" s="49" t="s">
        <v>3660</v>
      </c>
      <c r="D1566" s="49" t="s">
        <v>3661</v>
      </c>
      <c r="E1566" s="49">
        <v>520129</v>
      </c>
      <c r="F1566" s="49" t="s">
        <v>3662</v>
      </c>
      <c r="G1566" s="49" t="s">
        <v>41</v>
      </c>
      <c r="H1566" s="49" t="s">
        <v>3660</v>
      </c>
      <c r="I1566" s="49" t="s">
        <v>3661</v>
      </c>
      <c r="J1566" s="49">
        <v>133.64599999999999</v>
      </c>
    </row>
    <row r="1567" spans="1:10" x14ac:dyDescent="0.35">
      <c r="A1567" s="49" t="s">
        <v>41</v>
      </c>
      <c r="B1567" s="49" t="s">
        <v>3597</v>
      </c>
      <c r="C1567" s="49" t="s">
        <v>3601</v>
      </c>
      <c r="D1567" s="49" t="s">
        <v>3602</v>
      </c>
      <c r="E1567" s="49">
        <v>520455</v>
      </c>
      <c r="F1567" s="49" t="s">
        <v>3603</v>
      </c>
      <c r="G1567" s="49" t="s">
        <v>41</v>
      </c>
      <c r="H1567" s="49" t="s">
        <v>3663</v>
      </c>
      <c r="I1567" s="49" t="s">
        <v>3602</v>
      </c>
      <c r="J1567" s="49">
        <v>315.23</v>
      </c>
    </row>
    <row r="1568" spans="1:10" x14ac:dyDescent="0.35">
      <c r="A1568" s="49" t="s">
        <v>42</v>
      </c>
      <c r="B1568" s="49" t="s">
        <v>3527</v>
      </c>
      <c r="C1568" s="49" t="s">
        <v>3528</v>
      </c>
      <c r="D1568" s="49" t="s">
        <v>3529</v>
      </c>
      <c r="E1568" s="49">
        <v>520497</v>
      </c>
      <c r="F1568" s="49" t="s">
        <v>255</v>
      </c>
      <c r="G1568" s="49" t="s">
        <v>40</v>
      </c>
      <c r="H1568" s="49" t="s">
        <v>3530</v>
      </c>
      <c r="I1568" s="49" t="s">
        <v>3531</v>
      </c>
      <c r="J1568" s="49">
        <v>188.01400000000001</v>
      </c>
    </row>
    <row r="1569" spans="1:10" x14ac:dyDescent="0.35">
      <c r="A1569" s="49" t="s">
        <v>42</v>
      </c>
      <c r="B1569" s="49" t="s">
        <v>3637</v>
      </c>
      <c r="C1569" s="49" t="s">
        <v>3638</v>
      </c>
      <c r="D1569" s="49">
        <v>83</v>
      </c>
      <c r="E1569" s="49">
        <v>522511</v>
      </c>
      <c r="F1569" s="49" t="s">
        <v>1555</v>
      </c>
      <c r="G1569" s="49" t="s">
        <v>42</v>
      </c>
      <c r="H1569" s="49" t="s">
        <v>3638</v>
      </c>
      <c r="I1569" s="49">
        <v>83</v>
      </c>
      <c r="J1569" s="49">
        <v>54.95</v>
      </c>
    </row>
    <row r="1570" spans="1:10" x14ac:dyDescent="0.35">
      <c r="A1570" s="49" t="s">
        <v>42</v>
      </c>
      <c r="B1570" s="49" t="s">
        <v>3637</v>
      </c>
      <c r="C1570" s="49" t="s">
        <v>3553</v>
      </c>
      <c r="D1570" s="49" t="s">
        <v>3639</v>
      </c>
      <c r="E1570" s="49">
        <v>522254</v>
      </c>
      <c r="F1570" s="49" t="s">
        <v>3640</v>
      </c>
      <c r="G1570" s="49" t="s">
        <v>42</v>
      </c>
      <c r="H1570" s="49" t="s">
        <v>3553</v>
      </c>
      <c r="I1570" s="49" t="s">
        <v>3639</v>
      </c>
      <c r="J1570" s="49">
        <v>54.886000000000003</v>
      </c>
    </row>
    <row r="1571" spans="1:10" x14ac:dyDescent="0.35">
      <c r="A1571" s="49" t="s">
        <v>42</v>
      </c>
      <c r="B1571" s="49" t="s">
        <v>3637</v>
      </c>
      <c r="C1571" s="49" t="s">
        <v>3641</v>
      </c>
      <c r="D1571" s="49" t="s">
        <v>3642</v>
      </c>
      <c r="E1571" s="49">
        <v>522242</v>
      </c>
      <c r="F1571" s="49" t="s">
        <v>3640</v>
      </c>
      <c r="G1571" s="49" t="s">
        <v>42</v>
      </c>
      <c r="H1571" s="49" t="s">
        <v>3641</v>
      </c>
      <c r="I1571" s="49" t="s">
        <v>3642</v>
      </c>
      <c r="J1571" s="49">
        <v>202.18200000000002</v>
      </c>
    </row>
    <row r="1572" spans="1:10" x14ac:dyDescent="0.35">
      <c r="A1572" s="49" t="s">
        <v>42</v>
      </c>
      <c r="B1572" s="49" t="s">
        <v>3643</v>
      </c>
      <c r="C1572" s="49" t="s">
        <v>3644</v>
      </c>
      <c r="D1572" s="49" t="s">
        <v>3645</v>
      </c>
      <c r="E1572" s="49">
        <v>522074</v>
      </c>
      <c r="F1572" s="49" t="s">
        <v>3409</v>
      </c>
      <c r="G1572" s="49" t="s">
        <v>42</v>
      </c>
      <c r="H1572" s="49" t="s">
        <v>3644</v>
      </c>
      <c r="I1572" s="49" t="s">
        <v>3645</v>
      </c>
      <c r="J1572" s="49">
        <v>48.11</v>
      </c>
    </row>
    <row r="1573" spans="1:10" x14ac:dyDescent="0.35">
      <c r="A1573" s="49" t="s">
        <v>42</v>
      </c>
      <c r="B1573" s="49" t="s">
        <v>3527</v>
      </c>
      <c r="C1573" s="49" t="s">
        <v>3646</v>
      </c>
      <c r="D1573" s="49" t="s">
        <v>3647</v>
      </c>
      <c r="E1573" s="49">
        <v>522073</v>
      </c>
      <c r="F1573" s="49" t="s">
        <v>1555</v>
      </c>
      <c r="G1573" s="49" t="s">
        <v>42</v>
      </c>
      <c r="H1573" s="49" t="s">
        <v>3646</v>
      </c>
      <c r="I1573" s="49" t="s">
        <v>3647</v>
      </c>
      <c r="J1573" s="49">
        <v>557.096</v>
      </c>
    </row>
    <row r="1574" spans="1:10" x14ac:dyDescent="0.35">
      <c r="A1574" s="49" t="s">
        <v>42</v>
      </c>
      <c r="B1574" s="49" t="s">
        <v>3527</v>
      </c>
      <c r="C1574" s="49" t="s">
        <v>3648</v>
      </c>
      <c r="D1574" s="49">
        <v>0</v>
      </c>
      <c r="E1574" s="49">
        <v>521965</v>
      </c>
      <c r="F1574" s="49" t="s">
        <v>3649</v>
      </c>
      <c r="G1574" s="49" t="s">
        <v>42</v>
      </c>
      <c r="H1574" s="49" t="s">
        <v>3648</v>
      </c>
      <c r="I1574" s="49">
        <v>0</v>
      </c>
      <c r="J1574" s="49">
        <v>34.590000000000003</v>
      </c>
    </row>
    <row r="1575" spans="1:10" x14ac:dyDescent="0.35">
      <c r="A1575" s="49" t="s">
        <v>42</v>
      </c>
      <c r="B1575" s="49" t="s">
        <v>3653</v>
      </c>
      <c r="C1575" s="49">
        <v>205</v>
      </c>
      <c r="D1575" s="49" t="s">
        <v>3654</v>
      </c>
      <c r="E1575" s="49">
        <v>521916</v>
      </c>
      <c r="F1575" s="49" t="s">
        <v>3649</v>
      </c>
      <c r="G1575" s="49" t="s">
        <v>42</v>
      </c>
      <c r="H1575" s="49">
        <v>205</v>
      </c>
      <c r="I1575" s="49" t="s">
        <v>3654</v>
      </c>
      <c r="J1575" s="49">
        <v>215.434</v>
      </c>
    </row>
    <row r="1576" spans="1:10" x14ac:dyDescent="0.35">
      <c r="A1576" s="49" t="s">
        <v>42</v>
      </c>
      <c r="B1576" s="49" t="s">
        <v>3655</v>
      </c>
      <c r="C1576" s="49" t="s">
        <v>3656</v>
      </c>
      <c r="D1576" s="49" t="s">
        <v>3657</v>
      </c>
      <c r="E1576" s="49">
        <v>521911</v>
      </c>
      <c r="F1576" s="49" t="s">
        <v>3608</v>
      </c>
      <c r="G1576" s="49" t="s">
        <v>42</v>
      </c>
      <c r="H1576" s="49" t="s">
        <v>3656</v>
      </c>
      <c r="I1576" s="49" t="s">
        <v>3657</v>
      </c>
      <c r="J1576" s="49">
        <v>302.46600000000001</v>
      </c>
    </row>
    <row r="1577" spans="1:10" x14ac:dyDescent="0.35">
      <c r="A1577" s="49" t="s">
        <v>42</v>
      </c>
      <c r="B1577" s="49" t="s">
        <v>3655</v>
      </c>
      <c r="C1577" s="49" t="s">
        <v>3658</v>
      </c>
      <c r="D1577" s="49">
        <v>0</v>
      </c>
      <c r="E1577" s="49">
        <v>521876</v>
      </c>
      <c r="F1577" s="49" t="s">
        <v>3659</v>
      </c>
      <c r="G1577" s="49" t="s">
        <v>42</v>
      </c>
      <c r="H1577" s="49" t="s">
        <v>3658</v>
      </c>
      <c r="I1577" s="49">
        <v>0</v>
      </c>
      <c r="J1577" s="49">
        <v>11.44</v>
      </c>
    </row>
    <row r="1578" spans="1:10" x14ac:dyDescent="0.35">
      <c r="A1578" s="49" t="s">
        <v>42</v>
      </c>
      <c r="B1578" s="49" t="s">
        <v>3655</v>
      </c>
      <c r="C1578" s="49" t="s">
        <v>3664</v>
      </c>
      <c r="D1578" s="49" t="s">
        <v>3665</v>
      </c>
      <c r="E1578" s="49">
        <v>520076</v>
      </c>
      <c r="F1578" s="49" t="s">
        <v>3666</v>
      </c>
      <c r="G1578" s="49" t="s">
        <v>41</v>
      </c>
      <c r="H1578" s="49" t="s">
        <v>3667</v>
      </c>
      <c r="I1578" s="49" t="s">
        <v>3157</v>
      </c>
      <c r="J1578" s="49">
        <v>21.417999999999999</v>
      </c>
    </row>
    <row r="1579" spans="1:10" x14ac:dyDescent="0.35">
      <c r="A1579" s="49" t="s">
        <v>42</v>
      </c>
      <c r="B1579" s="49" t="s">
        <v>3653</v>
      </c>
      <c r="C1579" s="49" t="s">
        <v>3668</v>
      </c>
      <c r="D1579" s="49">
        <v>0</v>
      </c>
      <c r="E1579" s="49">
        <v>521638</v>
      </c>
      <c r="F1579" s="49" t="s">
        <v>3669</v>
      </c>
      <c r="G1579" s="49" t="s">
        <v>42</v>
      </c>
      <c r="H1579" s="49" t="s">
        <v>3668</v>
      </c>
      <c r="I1579" s="49">
        <v>0</v>
      </c>
      <c r="J1579" s="49">
        <v>55.89</v>
      </c>
    </row>
    <row r="1580" spans="1:10" x14ac:dyDescent="0.35">
      <c r="A1580" s="49" t="s">
        <v>42</v>
      </c>
      <c r="B1580" s="49" t="s">
        <v>3670</v>
      </c>
      <c r="C1580" s="49">
        <v>121</v>
      </c>
      <c r="D1580" s="49">
        <v>0</v>
      </c>
      <c r="E1580" s="49">
        <v>521957</v>
      </c>
      <c r="F1580" s="49" t="s">
        <v>3671</v>
      </c>
      <c r="G1580" s="49" t="s">
        <v>42</v>
      </c>
      <c r="H1580" s="49">
        <v>121</v>
      </c>
      <c r="I1580" s="49">
        <v>0</v>
      </c>
      <c r="J1580" s="49">
        <v>121</v>
      </c>
    </row>
    <row r="1581" spans="1:10" x14ac:dyDescent="0.35">
      <c r="A1581" s="49" t="s">
        <v>42</v>
      </c>
      <c r="B1581" s="49" t="s">
        <v>3672</v>
      </c>
      <c r="C1581" s="49" t="s">
        <v>3673</v>
      </c>
      <c r="D1581" s="49">
        <v>0</v>
      </c>
      <c r="E1581" s="49">
        <v>521573</v>
      </c>
      <c r="F1581" s="49" t="s">
        <v>3674</v>
      </c>
      <c r="G1581" s="49" t="s">
        <v>42</v>
      </c>
      <c r="H1581" s="49" t="s">
        <v>3673</v>
      </c>
      <c r="I1581" s="49">
        <v>0</v>
      </c>
      <c r="J1581" s="49">
        <v>228.92</v>
      </c>
    </row>
    <row r="1582" spans="1:10" x14ac:dyDescent="0.35">
      <c r="A1582" s="49" t="s">
        <v>42</v>
      </c>
      <c r="B1582" s="49" t="s">
        <v>3675</v>
      </c>
      <c r="C1582" s="49" t="s">
        <v>3676</v>
      </c>
      <c r="D1582" s="49" t="s">
        <v>3677</v>
      </c>
      <c r="E1582" s="49">
        <v>521810</v>
      </c>
      <c r="F1582" s="49" t="s">
        <v>588</v>
      </c>
      <c r="G1582" s="49" t="s">
        <v>42</v>
      </c>
      <c r="H1582" s="49" t="s">
        <v>3676</v>
      </c>
      <c r="I1582" s="49" t="s">
        <v>3677</v>
      </c>
      <c r="J1582" s="49">
        <v>11.382</v>
      </c>
    </row>
    <row r="1583" spans="1:10" x14ac:dyDescent="0.35">
      <c r="A1583" s="49" t="s">
        <v>42</v>
      </c>
      <c r="B1583" s="49" t="s">
        <v>3527</v>
      </c>
      <c r="C1583" s="49" t="s">
        <v>3678</v>
      </c>
      <c r="D1583" s="49" t="s">
        <v>3679</v>
      </c>
      <c r="E1583" s="49">
        <v>521566</v>
      </c>
      <c r="F1583" s="49" t="s">
        <v>3680</v>
      </c>
      <c r="G1583" s="49" t="s">
        <v>42</v>
      </c>
      <c r="H1583" s="49" t="s">
        <v>3678</v>
      </c>
      <c r="I1583" s="49" t="s">
        <v>3679</v>
      </c>
      <c r="J1583" s="49">
        <v>105.842</v>
      </c>
    </row>
    <row r="1584" spans="1:10" x14ac:dyDescent="0.35">
      <c r="A1584" s="49" t="s">
        <v>42</v>
      </c>
      <c r="B1584" s="49" t="s">
        <v>3637</v>
      </c>
      <c r="C1584" s="49" t="s">
        <v>3681</v>
      </c>
      <c r="D1584" s="49" t="s">
        <v>3682</v>
      </c>
      <c r="E1584" s="49">
        <v>521485</v>
      </c>
      <c r="F1584" s="49" t="s">
        <v>1781</v>
      </c>
      <c r="G1584" s="49" t="s">
        <v>42</v>
      </c>
      <c r="H1584" s="49" t="s">
        <v>3681</v>
      </c>
      <c r="I1584" s="49" t="s">
        <v>3682</v>
      </c>
      <c r="J1584" s="49">
        <v>471.43600000000004</v>
      </c>
    </row>
    <row r="1585" spans="1:10" x14ac:dyDescent="0.35">
      <c r="A1585" s="49" t="s">
        <v>42</v>
      </c>
      <c r="B1585" s="49">
        <v>25</v>
      </c>
      <c r="C1585" s="49" t="s">
        <v>3683</v>
      </c>
      <c r="D1585" s="49">
        <v>0</v>
      </c>
      <c r="E1585" s="49">
        <v>521745</v>
      </c>
      <c r="F1585" s="49" t="s">
        <v>3684</v>
      </c>
      <c r="G1585" s="49" t="s">
        <v>42</v>
      </c>
      <c r="H1585" s="49" t="s">
        <v>3683</v>
      </c>
      <c r="I1585" s="49">
        <v>0</v>
      </c>
      <c r="J1585" s="49">
        <v>30.4</v>
      </c>
    </row>
    <row r="1586" spans="1:10" x14ac:dyDescent="0.35">
      <c r="A1586" s="49" t="s">
        <v>42</v>
      </c>
      <c r="B1586" s="49" t="s">
        <v>3675</v>
      </c>
      <c r="C1586" s="49" t="s">
        <v>3685</v>
      </c>
      <c r="D1586" s="49" t="s">
        <v>3686</v>
      </c>
      <c r="E1586" s="49">
        <v>521741</v>
      </c>
      <c r="F1586" s="49" t="s">
        <v>3687</v>
      </c>
      <c r="G1586" s="49" t="s">
        <v>42</v>
      </c>
      <c r="H1586" s="49" t="s">
        <v>3685</v>
      </c>
      <c r="I1586" s="49" t="s">
        <v>3686</v>
      </c>
      <c r="J1586" s="49">
        <v>966.15600000000006</v>
      </c>
    </row>
    <row r="1587" spans="1:10" x14ac:dyDescent="0.35">
      <c r="A1587" s="49" t="s">
        <v>42</v>
      </c>
      <c r="B1587" s="49" t="s">
        <v>3653</v>
      </c>
      <c r="C1587" s="49" t="s">
        <v>3688</v>
      </c>
      <c r="D1587" s="49" t="s">
        <v>3127</v>
      </c>
      <c r="E1587" s="49">
        <v>521368</v>
      </c>
      <c r="F1587" s="49" t="s">
        <v>3689</v>
      </c>
      <c r="G1587" s="49" t="s">
        <v>42</v>
      </c>
      <c r="H1587" s="49" t="s">
        <v>3688</v>
      </c>
      <c r="I1587" s="49" t="s">
        <v>3127</v>
      </c>
      <c r="J1587" s="49">
        <v>36.979999999999997</v>
      </c>
    </row>
    <row r="1588" spans="1:10" x14ac:dyDescent="0.35">
      <c r="A1588" s="49" t="s">
        <v>42</v>
      </c>
      <c r="B1588" s="49" t="s">
        <v>3653</v>
      </c>
      <c r="C1588" s="49" t="s">
        <v>3690</v>
      </c>
      <c r="D1588" s="49">
        <v>0</v>
      </c>
      <c r="E1588" s="49">
        <v>521635</v>
      </c>
      <c r="F1588" s="49" t="s">
        <v>3691</v>
      </c>
      <c r="G1588" s="49" t="s">
        <v>42</v>
      </c>
      <c r="H1588" s="49" t="s">
        <v>3690</v>
      </c>
      <c r="I1588" s="49">
        <v>0</v>
      </c>
      <c r="J1588" s="49">
        <v>10.1</v>
      </c>
    </row>
    <row r="1589" spans="1:10" x14ac:dyDescent="0.35">
      <c r="A1589" s="49" t="s">
        <v>42</v>
      </c>
      <c r="B1589" s="49" t="s">
        <v>3643</v>
      </c>
      <c r="C1589" s="49">
        <v>10</v>
      </c>
      <c r="D1589" s="49" t="s">
        <v>3692</v>
      </c>
      <c r="E1589" s="49">
        <v>521276</v>
      </c>
      <c r="F1589" s="49" t="s">
        <v>3436</v>
      </c>
      <c r="G1589" s="49" t="s">
        <v>42</v>
      </c>
      <c r="H1589" s="49">
        <v>10</v>
      </c>
      <c r="I1589" s="49" t="s">
        <v>3692</v>
      </c>
      <c r="J1589" s="49">
        <v>114.04</v>
      </c>
    </row>
    <row r="1590" spans="1:10" x14ac:dyDescent="0.35">
      <c r="A1590" s="49" t="s">
        <v>42</v>
      </c>
      <c r="B1590" s="49" t="s">
        <v>3527</v>
      </c>
      <c r="C1590" s="49" t="s">
        <v>3693</v>
      </c>
      <c r="D1590" s="49" t="s">
        <v>3694</v>
      </c>
      <c r="E1590" s="49">
        <v>521567</v>
      </c>
      <c r="F1590" s="49" t="s">
        <v>3695</v>
      </c>
      <c r="G1590" s="49" t="s">
        <v>42</v>
      </c>
      <c r="H1590" s="49" t="s">
        <v>3693</v>
      </c>
      <c r="I1590" s="49" t="s">
        <v>3694</v>
      </c>
      <c r="J1590" s="49">
        <v>34.53</v>
      </c>
    </row>
    <row r="1591" spans="1:10" x14ac:dyDescent="0.35">
      <c r="A1591" s="49" t="s">
        <v>42</v>
      </c>
      <c r="B1591" s="49" t="s">
        <v>3675</v>
      </c>
      <c r="C1591" s="49" t="s">
        <v>3696</v>
      </c>
      <c r="D1591" s="49">
        <v>373</v>
      </c>
      <c r="E1591" s="49">
        <v>521200</v>
      </c>
      <c r="F1591" s="49" t="s">
        <v>3697</v>
      </c>
      <c r="G1591" s="49" t="s">
        <v>42</v>
      </c>
      <c r="H1591" s="49" t="s">
        <v>3696</v>
      </c>
      <c r="I1591" s="49">
        <v>373</v>
      </c>
      <c r="J1591" s="49">
        <v>252.68</v>
      </c>
    </row>
    <row r="1592" spans="1:10" x14ac:dyDescent="0.35">
      <c r="A1592" s="49" t="s">
        <v>42</v>
      </c>
      <c r="B1592" s="49" t="s">
        <v>3653</v>
      </c>
      <c r="C1592" s="49" t="s">
        <v>3698</v>
      </c>
      <c r="D1592" s="49">
        <v>0</v>
      </c>
      <c r="E1592" s="49">
        <v>521401</v>
      </c>
      <c r="F1592" s="49" t="s">
        <v>3699</v>
      </c>
      <c r="G1592" s="49" t="s">
        <v>42</v>
      </c>
      <c r="H1592" s="49" t="s">
        <v>3698</v>
      </c>
      <c r="I1592" s="49">
        <v>0</v>
      </c>
      <c r="J1592" s="49">
        <v>35.47</v>
      </c>
    </row>
    <row r="1593" spans="1:10" x14ac:dyDescent="0.35">
      <c r="A1593" s="49" t="s">
        <v>42</v>
      </c>
      <c r="B1593" s="49" t="s">
        <v>3643</v>
      </c>
      <c r="C1593" s="49" t="s">
        <v>419</v>
      </c>
      <c r="D1593" s="49" t="s">
        <v>3700</v>
      </c>
      <c r="E1593" s="49">
        <v>521369</v>
      </c>
      <c r="F1593" s="49" t="s">
        <v>3405</v>
      </c>
      <c r="G1593" s="49" t="s">
        <v>42</v>
      </c>
      <c r="H1593" s="49" t="s">
        <v>419</v>
      </c>
      <c r="I1593" s="49" t="s">
        <v>3700</v>
      </c>
      <c r="J1593" s="49">
        <v>20.693999999999999</v>
      </c>
    </row>
    <row r="1594" spans="1:10" x14ac:dyDescent="0.35">
      <c r="A1594" s="49" t="s">
        <v>42</v>
      </c>
      <c r="B1594" s="49" t="s">
        <v>3637</v>
      </c>
      <c r="C1594" s="49" t="s">
        <v>3701</v>
      </c>
      <c r="D1594" s="49" t="s">
        <v>3702</v>
      </c>
      <c r="E1594" s="49">
        <v>521331</v>
      </c>
      <c r="F1594" s="49" t="s">
        <v>1893</v>
      </c>
      <c r="G1594" s="49" t="s">
        <v>42</v>
      </c>
      <c r="H1594" s="49" t="s">
        <v>3701</v>
      </c>
      <c r="I1594" s="49" t="s">
        <v>3702</v>
      </c>
      <c r="J1594" s="49">
        <v>23.123999999999999</v>
      </c>
    </row>
    <row r="1595" spans="1:10" x14ac:dyDescent="0.35">
      <c r="A1595" s="49" t="s">
        <v>42</v>
      </c>
      <c r="B1595" s="49" t="s">
        <v>3653</v>
      </c>
      <c r="C1595" s="49" t="s">
        <v>3703</v>
      </c>
      <c r="D1595" s="49" t="s">
        <v>3704</v>
      </c>
      <c r="E1595" s="49">
        <v>521156</v>
      </c>
      <c r="F1595" s="49" t="s">
        <v>3705</v>
      </c>
      <c r="G1595" s="49" t="s">
        <v>42</v>
      </c>
      <c r="H1595" s="49" t="s">
        <v>3703</v>
      </c>
      <c r="I1595" s="49" t="s">
        <v>3704</v>
      </c>
      <c r="J1595" s="49">
        <v>38.738</v>
      </c>
    </row>
    <row r="1596" spans="1:10" x14ac:dyDescent="0.35">
      <c r="A1596" s="49" t="s">
        <v>42</v>
      </c>
      <c r="B1596" s="49" t="s">
        <v>3643</v>
      </c>
      <c r="C1596" s="49" t="s">
        <v>3706</v>
      </c>
      <c r="D1596" s="49">
        <v>0</v>
      </c>
      <c r="E1596" s="49">
        <v>521215</v>
      </c>
      <c r="F1596" s="49" t="s">
        <v>3707</v>
      </c>
      <c r="G1596" s="49" t="s">
        <v>42</v>
      </c>
      <c r="H1596" s="49" t="s">
        <v>3706</v>
      </c>
      <c r="I1596" s="49">
        <v>0</v>
      </c>
      <c r="J1596" s="49">
        <v>19.399999999999999</v>
      </c>
    </row>
    <row r="1597" spans="1:10" x14ac:dyDescent="0.35">
      <c r="A1597" s="49" t="s">
        <v>42</v>
      </c>
      <c r="B1597" s="49" t="s">
        <v>3675</v>
      </c>
      <c r="C1597" s="49">
        <v>52</v>
      </c>
      <c r="D1597" s="49">
        <v>0</v>
      </c>
      <c r="E1597" s="49">
        <v>521174</v>
      </c>
      <c r="F1597" s="49" t="s">
        <v>3708</v>
      </c>
      <c r="G1597" s="49" t="s">
        <v>42</v>
      </c>
      <c r="H1597" s="49">
        <v>52</v>
      </c>
      <c r="I1597" s="49">
        <v>0</v>
      </c>
      <c r="J1597" s="49">
        <v>52</v>
      </c>
    </row>
    <row r="1598" spans="1:10" x14ac:dyDescent="0.35">
      <c r="A1598" s="49" t="s">
        <v>42</v>
      </c>
      <c r="B1598" s="49" t="s">
        <v>3653</v>
      </c>
      <c r="C1598" s="49" t="s">
        <v>858</v>
      </c>
      <c r="D1598" s="49">
        <v>0</v>
      </c>
      <c r="E1598" s="49">
        <v>520985</v>
      </c>
      <c r="F1598" s="49" t="s">
        <v>3669</v>
      </c>
      <c r="G1598" s="49" t="s">
        <v>42</v>
      </c>
      <c r="H1598" s="49" t="s">
        <v>858</v>
      </c>
      <c r="I1598" s="49">
        <v>0</v>
      </c>
      <c r="J1598" s="49">
        <v>15.59</v>
      </c>
    </row>
    <row r="1599" spans="1:10" x14ac:dyDescent="0.35">
      <c r="A1599" s="49" t="s">
        <v>42</v>
      </c>
      <c r="B1599" s="49" t="s">
        <v>3653</v>
      </c>
      <c r="C1599" s="49" t="s">
        <v>3709</v>
      </c>
      <c r="D1599" s="49" t="s">
        <v>3710</v>
      </c>
      <c r="E1599" s="49">
        <v>521171</v>
      </c>
      <c r="F1599" s="49" t="s">
        <v>3711</v>
      </c>
      <c r="G1599" s="49" t="s">
        <v>42</v>
      </c>
      <c r="H1599" s="49" t="s">
        <v>3709</v>
      </c>
      <c r="I1599" s="49" t="s">
        <v>3710</v>
      </c>
      <c r="J1599" s="49">
        <v>178.39600000000002</v>
      </c>
    </row>
    <row r="1600" spans="1:10" x14ac:dyDescent="0.35">
      <c r="A1600" s="49" t="s">
        <v>42</v>
      </c>
      <c r="B1600" s="49" t="s">
        <v>3655</v>
      </c>
      <c r="C1600" s="49">
        <v>13</v>
      </c>
      <c r="D1600" s="49">
        <v>0</v>
      </c>
      <c r="E1600" s="49">
        <v>520881</v>
      </c>
      <c r="F1600" s="49" t="s">
        <v>3659</v>
      </c>
      <c r="G1600" s="49" t="s">
        <v>42</v>
      </c>
      <c r="H1600" s="49">
        <v>13</v>
      </c>
      <c r="I1600" s="49">
        <v>0</v>
      </c>
      <c r="J1600" s="49">
        <v>13</v>
      </c>
    </row>
    <row r="1601" spans="1:10" x14ac:dyDescent="0.35">
      <c r="A1601" s="49" t="s">
        <v>42</v>
      </c>
      <c r="B1601" s="49" t="s">
        <v>3712</v>
      </c>
      <c r="C1601" s="49" t="s">
        <v>3713</v>
      </c>
      <c r="D1601" s="49" t="s">
        <v>3714</v>
      </c>
      <c r="E1601" s="49">
        <v>521157</v>
      </c>
      <c r="F1601" s="49" t="s">
        <v>1903</v>
      </c>
      <c r="G1601" s="49" t="s">
        <v>42</v>
      </c>
      <c r="H1601" s="49" t="s">
        <v>3713</v>
      </c>
      <c r="I1601" s="49" t="s">
        <v>3714</v>
      </c>
      <c r="J1601" s="49">
        <v>399</v>
      </c>
    </row>
    <row r="1602" spans="1:10" x14ac:dyDescent="0.35">
      <c r="A1602" s="49" t="s">
        <v>42</v>
      </c>
      <c r="B1602" s="49" t="s">
        <v>3715</v>
      </c>
      <c r="C1602" s="49" t="s">
        <v>3716</v>
      </c>
      <c r="D1602" s="49" t="s">
        <v>3717</v>
      </c>
      <c r="E1602" s="49">
        <v>520863</v>
      </c>
      <c r="F1602" s="49" t="s">
        <v>3707</v>
      </c>
      <c r="G1602" s="49" t="s">
        <v>42</v>
      </c>
      <c r="H1602" s="49" t="s">
        <v>3716</v>
      </c>
      <c r="I1602" s="49" t="s">
        <v>3717</v>
      </c>
      <c r="J1602" s="49">
        <v>69.3</v>
      </c>
    </row>
    <row r="1603" spans="1:10" x14ac:dyDescent="0.35">
      <c r="A1603" s="49" t="s">
        <v>42</v>
      </c>
      <c r="B1603" s="49" t="s">
        <v>3675</v>
      </c>
      <c r="C1603" s="49" t="s">
        <v>3718</v>
      </c>
      <c r="D1603" s="49" t="s">
        <v>3719</v>
      </c>
      <c r="E1603" s="49">
        <v>520852</v>
      </c>
      <c r="F1603" s="49" t="s">
        <v>588</v>
      </c>
      <c r="G1603" s="49" t="s">
        <v>42</v>
      </c>
      <c r="H1603" s="49" t="s">
        <v>3718</v>
      </c>
      <c r="I1603" s="49" t="s">
        <v>3719</v>
      </c>
      <c r="J1603" s="49">
        <v>52.826000000000001</v>
      </c>
    </row>
    <row r="1604" spans="1:10" x14ac:dyDescent="0.35">
      <c r="A1604" s="49" t="s">
        <v>42</v>
      </c>
      <c r="B1604" s="49" t="s">
        <v>3653</v>
      </c>
      <c r="C1604" s="49" t="s">
        <v>3720</v>
      </c>
      <c r="D1604" s="49" t="s">
        <v>3721</v>
      </c>
      <c r="E1604" s="49">
        <v>521017</v>
      </c>
      <c r="F1604" s="49" t="s">
        <v>3649</v>
      </c>
      <c r="G1604" s="49" t="s">
        <v>42</v>
      </c>
      <c r="H1604" s="49" t="s">
        <v>3720</v>
      </c>
      <c r="I1604" s="49" t="s">
        <v>3721</v>
      </c>
      <c r="J1604" s="49">
        <v>165.32400000000001</v>
      </c>
    </row>
    <row r="1605" spans="1:10" x14ac:dyDescent="0.35">
      <c r="A1605" s="49" t="s">
        <v>42</v>
      </c>
      <c r="B1605" s="49" t="s">
        <v>3655</v>
      </c>
      <c r="C1605" s="49" t="s">
        <v>3722</v>
      </c>
      <c r="D1605" s="49" t="s">
        <v>3723</v>
      </c>
      <c r="E1605" s="49">
        <v>520996</v>
      </c>
      <c r="F1605" s="49" t="s">
        <v>1131</v>
      </c>
      <c r="G1605" s="49" t="s">
        <v>42</v>
      </c>
      <c r="H1605" s="49" t="s">
        <v>3722</v>
      </c>
      <c r="I1605" s="49" t="s">
        <v>3723</v>
      </c>
      <c r="J1605" s="49">
        <v>984.12</v>
      </c>
    </row>
    <row r="1606" spans="1:10" x14ac:dyDescent="0.35">
      <c r="A1606" s="49" t="s">
        <v>42</v>
      </c>
      <c r="B1606" s="49" t="s">
        <v>3653</v>
      </c>
      <c r="C1606" s="49">
        <v>643</v>
      </c>
      <c r="D1606" s="49">
        <v>0</v>
      </c>
      <c r="E1606" s="49">
        <v>520816</v>
      </c>
      <c r="F1606" s="49" t="s">
        <v>3724</v>
      </c>
      <c r="G1606" s="49" t="s">
        <v>42</v>
      </c>
      <c r="H1606" s="49">
        <v>643</v>
      </c>
      <c r="I1606" s="49">
        <v>0</v>
      </c>
      <c r="J1606" s="49">
        <v>643</v>
      </c>
    </row>
    <row r="1607" spans="1:10" x14ac:dyDescent="0.35">
      <c r="A1607" s="49" t="s">
        <v>42</v>
      </c>
      <c r="B1607" s="49" t="s">
        <v>3653</v>
      </c>
      <c r="C1607" s="49" t="s">
        <v>3725</v>
      </c>
      <c r="D1607" s="49" t="s">
        <v>3726</v>
      </c>
      <c r="E1607" s="49">
        <v>520798</v>
      </c>
      <c r="F1607" s="49" t="s">
        <v>3669</v>
      </c>
      <c r="G1607" s="49" t="s">
        <v>42</v>
      </c>
      <c r="H1607" s="49" t="s">
        <v>3725</v>
      </c>
      <c r="I1607" s="49" t="s">
        <v>3726</v>
      </c>
      <c r="J1607" s="49">
        <v>243.16800000000001</v>
      </c>
    </row>
    <row r="1608" spans="1:10" x14ac:dyDescent="0.35">
      <c r="A1608" s="49" t="s">
        <v>42</v>
      </c>
      <c r="B1608" s="49" t="s">
        <v>3670</v>
      </c>
      <c r="C1608" s="49">
        <v>16</v>
      </c>
      <c r="D1608" s="49" t="s">
        <v>3727</v>
      </c>
      <c r="E1608" s="49">
        <v>520888</v>
      </c>
      <c r="F1608" s="49" t="s">
        <v>3728</v>
      </c>
      <c r="G1608" s="49" t="s">
        <v>42</v>
      </c>
      <c r="H1608" s="49">
        <v>16</v>
      </c>
      <c r="I1608" s="49" t="s">
        <v>3727</v>
      </c>
      <c r="J1608" s="49">
        <v>36.981999999999999</v>
      </c>
    </row>
    <row r="1609" spans="1:10" x14ac:dyDescent="0.35">
      <c r="A1609" s="49" t="s">
        <v>42</v>
      </c>
      <c r="B1609" s="49" t="s">
        <v>3675</v>
      </c>
      <c r="C1609" s="49" t="s">
        <v>3729</v>
      </c>
      <c r="D1609" s="49" t="s">
        <v>3730</v>
      </c>
      <c r="E1609" s="49">
        <v>520865</v>
      </c>
      <c r="F1609" s="49" t="s">
        <v>652</v>
      </c>
      <c r="G1609" s="49" t="s">
        <v>42</v>
      </c>
      <c r="H1609" s="49" t="s">
        <v>3729</v>
      </c>
      <c r="I1609" s="49" t="s">
        <v>3730</v>
      </c>
      <c r="J1609" s="49">
        <v>18.835999999999999</v>
      </c>
    </row>
    <row r="1610" spans="1:10" x14ac:dyDescent="0.35">
      <c r="A1610" s="49" t="s">
        <v>42</v>
      </c>
      <c r="B1610" s="49" t="s">
        <v>3655</v>
      </c>
      <c r="C1610" s="49" t="s">
        <v>3731</v>
      </c>
      <c r="D1610" s="49" t="s">
        <v>3732</v>
      </c>
      <c r="E1610" s="49">
        <v>520758</v>
      </c>
      <c r="F1610" s="49" t="s">
        <v>3733</v>
      </c>
      <c r="G1610" s="49" t="s">
        <v>42</v>
      </c>
      <c r="H1610" s="49" t="s">
        <v>3731</v>
      </c>
      <c r="I1610" s="49" t="s">
        <v>3732</v>
      </c>
      <c r="J1610" s="49">
        <v>238.488</v>
      </c>
    </row>
    <row r="1611" spans="1:10" x14ac:dyDescent="0.35">
      <c r="A1611" s="49" t="s">
        <v>42</v>
      </c>
      <c r="B1611" s="49" t="s">
        <v>3715</v>
      </c>
      <c r="C1611" s="49">
        <v>0</v>
      </c>
      <c r="D1611" s="49" t="s">
        <v>3734</v>
      </c>
      <c r="E1611" s="49">
        <v>520756</v>
      </c>
      <c r="F1611" s="49" t="s">
        <v>3707</v>
      </c>
      <c r="G1611" s="49" t="s">
        <v>42</v>
      </c>
      <c r="H1611" s="49">
        <v>0</v>
      </c>
      <c r="I1611" s="49" t="s">
        <v>3734</v>
      </c>
      <c r="J1611" s="49">
        <v>17.878</v>
      </c>
    </row>
    <row r="1612" spans="1:10" x14ac:dyDescent="0.35">
      <c r="A1612" s="49" t="s">
        <v>42</v>
      </c>
      <c r="B1612" s="49" t="s">
        <v>3675</v>
      </c>
      <c r="C1612" s="49" t="s">
        <v>3735</v>
      </c>
      <c r="D1612" s="49" t="s">
        <v>3736</v>
      </c>
      <c r="E1612" s="49">
        <v>520747</v>
      </c>
      <c r="F1612" s="49" t="s">
        <v>3737</v>
      </c>
      <c r="G1612" s="49" t="s">
        <v>42</v>
      </c>
      <c r="H1612" s="49" t="s">
        <v>3735</v>
      </c>
      <c r="I1612" s="49" t="s">
        <v>3736</v>
      </c>
      <c r="J1612" s="49">
        <v>1168.884</v>
      </c>
    </row>
    <row r="1613" spans="1:10" x14ac:dyDescent="0.35">
      <c r="A1613" s="49" t="s">
        <v>42</v>
      </c>
      <c r="B1613" s="49" t="s">
        <v>3653</v>
      </c>
      <c r="C1613" s="49">
        <v>529</v>
      </c>
      <c r="D1613" s="49" t="s">
        <v>3738</v>
      </c>
      <c r="E1613" s="49">
        <v>520842</v>
      </c>
      <c r="F1613" s="49" t="s">
        <v>3739</v>
      </c>
      <c r="G1613" s="49" t="s">
        <v>42</v>
      </c>
      <c r="H1613" s="49">
        <v>529</v>
      </c>
      <c r="I1613" s="49" t="s">
        <v>3738</v>
      </c>
      <c r="J1613" s="49">
        <v>529.04999999999995</v>
      </c>
    </row>
    <row r="1614" spans="1:10" x14ac:dyDescent="0.35">
      <c r="A1614" s="49" t="s">
        <v>42</v>
      </c>
      <c r="B1614" s="49" t="s">
        <v>3655</v>
      </c>
      <c r="C1614" s="49" t="s">
        <v>3740</v>
      </c>
      <c r="D1614" s="49" t="s">
        <v>3741</v>
      </c>
      <c r="E1614" s="49">
        <v>520841</v>
      </c>
      <c r="F1614" s="49" t="s">
        <v>3742</v>
      </c>
      <c r="G1614" s="49" t="s">
        <v>42</v>
      </c>
      <c r="H1614" s="49" t="s">
        <v>3740</v>
      </c>
      <c r="I1614" s="49" t="s">
        <v>3741</v>
      </c>
      <c r="J1614" s="49">
        <v>53.494</v>
      </c>
    </row>
    <row r="1615" spans="1:10" x14ac:dyDescent="0.35">
      <c r="A1615" s="49" t="s">
        <v>42</v>
      </c>
      <c r="B1615" s="49" t="s">
        <v>3637</v>
      </c>
      <c r="C1615" s="49" t="s">
        <v>3743</v>
      </c>
      <c r="D1615" s="49" t="s">
        <v>3744</v>
      </c>
      <c r="E1615" s="49">
        <v>520582</v>
      </c>
      <c r="F1615" s="49" t="s">
        <v>3684</v>
      </c>
      <c r="G1615" s="49" t="s">
        <v>42</v>
      </c>
      <c r="H1615" s="49" t="s">
        <v>3743</v>
      </c>
      <c r="I1615" s="49" t="s">
        <v>3744</v>
      </c>
      <c r="J1615" s="49">
        <v>24.945999999999998</v>
      </c>
    </row>
    <row r="1616" spans="1:10" x14ac:dyDescent="0.35">
      <c r="A1616" s="49" t="s">
        <v>42</v>
      </c>
      <c r="B1616" s="49" t="s">
        <v>3672</v>
      </c>
      <c r="C1616" s="49" t="s">
        <v>3745</v>
      </c>
      <c r="D1616" s="49" t="s">
        <v>3746</v>
      </c>
      <c r="E1616" s="49">
        <v>520556</v>
      </c>
      <c r="F1616" s="49" t="s">
        <v>3747</v>
      </c>
      <c r="G1616" s="49" t="s">
        <v>42</v>
      </c>
      <c r="H1616" s="49" t="s">
        <v>3745</v>
      </c>
      <c r="I1616" s="49" t="s">
        <v>3746</v>
      </c>
      <c r="J1616" s="49">
        <v>755.58400000000006</v>
      </c>
    </row>
    <row r="1617" spans="1:10" x14ac:dyDescent="0.35">
      <c r="A1617" s="49" t="s">
        <v>42</v>
      </c>
      <c r="B1617" s="49" t="s">
        <v>3637</v>
      </c>
      <c r="C1617" s="49" t="s">
        <v>3748</v>
      </c>
      <c r="D1617" s="49" t="s">
        <v>3749</v>
      </c>
      <c r="E1617" s="49">
        <v>520545</v>
      </c>
      <c r="F1617" s="49" t="s">
        <v>3750</v>
      </c>
      <c r="G1617" s="49" t="s">
        <v>42</v>
      </c>
      <c r="H1617" s="49" t="s">
        <v>3748</v>
      </c>
      <c r="I1617" s="49" t="s">
        <v>3749</v>
      </c>
      <c r="J1617" s="49">
        <v>79.84</v>
      </c>
    </row>
    <row r="1618" spans="1:10" x14ac:dyDescent="0.35">
      <c r="A1618" s="49" t="s">
        <v>42</v>
      </c>
      <c r="B1618" s="49" t="s">
        <v>3653</v>
      </c>
      <c r="C1618" s="49">
        <v>45</v>
      </c>
      <c r="D1618" s="49" t="s">
        <v>3751</v>
      </c>
      <c r="E1618" s="49">
        <v>520783</v>
      </c>
      <c r="F1618" s="49" t="s">
        <v>3724</v>
      </c>
      <c r="G1618" s="49" t="s">
        <v>42</v>
      </c>
      <c r="H1618" s="49">
        <v>45</v>
      </c>
      <c r="I1618" s="49" t="s">
        <v>3751</v>
      </c>
      <c r="J1618" s="49">
        <v>45.945999999999998</v>
      </c>
    </row>
    <row r="1619" spans="1:10" x14ac:dyDescent="0.35">
      <c r="A1619" s="49" t="s">
        <v>42</v>
      </c>
      <c r="B1619" s="49" t="s">
        <v>3712</v>
      </c>
      <c r="C1619" s="49" t="s">
        <v>3752</v>
      </c>
      <c r="D1619" s="49" t="s">
        <v>3753</v>
      </c>
      <c r="E1619" s="49">
        <v>520765</v>
      </c>
      <c r="F1619" s="49" t="s">
        <v>3754</v>
      </c>
      <c r="G1619" s="49" t="s">
        <v>42</v>
      </c>
      <c r="H1619" s="49" t="s">
        <v>3752</v>
      </c>
      <c r="I1619" s="49" t="s">
        <v>3753</v>
      </c>
      <c r="J1619" s="49">
        <v>59.442</v>
      </c>
    </row>
    <row r="1620" spans="1:10" x14ac:dyDescent="0.35">
      <c r="A1620" s="49" t="s">
        <v>42</v>
      </c>
      <c r="B1620" s="49" t="s">
        <v>3675</v>
      </c>
      <c r="C1620" s="49" t="s">
        <v>3755</v>
      </c>
      <c r="D1620" s="49" t="s">
        <v>3756</v>
      </c>
      <c r="E1620" s="49">
        <v>520746</v>
      </c>
      <c r="F1620" s="49" t="s">
        <v>3757</v>
      </c>
      <c r="G1620" s="49" t="s">
        <v>42</v>
      </c>
      <c r="H1620" s="49" t="s">
        <v>3755</v>
      </c>
      <c r="I1620" s="49" t="s">
        <v>3756</v>
      </c>
      <c r="J1620" s="49">
        <v>651.53800000000001</v>
      </c>
    </row>
    <row r="1621" spans="1:10" x14ac:dyDescent="0.35">
      <c r="A1621" s="49" t="s">
        <v>42</v>
      </c>
      <c r="B1621" s="49" t="s">
        <v>3653</v>
      </c>
      <c r="C1621" s="49" t="s">
        <v>984</v>
      </c>
      <c r="D1621" s="49" t="s">
        <v>3758</v>
      </c>
      <c r="E1621" s="49">
        <v>520739</v>
      </c>
      <c r="F1621" s="49" t="s">
        <v>1906</v>
      </c>
      <c r="G1621" s="49" t="s">
        <v>42</v>
      </c>
      <c r="H1621" s="49" t="s">
        <v>984</v>
      </c>
      <c r="I1621" s="49" t="s">
        <v>3758</v>
      </c>
      <c r="J1621" s="49">
        <v>53.385999999999996</v>
      </c>
    </row>
    <row r="1622" spans="1:10" x14ac:dyDescent="0.35">
      <c r="A1622" s="49" t="s">
        <v>42</v>
      </c>
      <c r="B1622" s="49">
        <v>25</v>
      </c>
      <c r="C1622" s="49" t="s">
        <v>3759</v>
      </c>
      <c r="D1622" s="49" t="s">
        <v>3760</v>
      </c>
      <c r="E1622" s="49">
        <v>520349</v>
      </c>
      <c r="F1622" s="49" t="s">
        <v>3695</v>
      </c>
      <c r="G1622" s="49" t="s">
        <v>42</v>
      </c>
      <c r="H1622" s="49" t="s">
        <v>3759</v>
      </c>
      <c r="I1622" s="49" t="s">
        <v>3760</v>
      </c>
      <c r="J1622" s="49">
        <v>185.608</v>
      </c>
    </row>
    <row r="1623" spans="1:10" x14ac:dyDescent="0.35">
      <c r="A1623" s="49" t="s">
        <v>42</v>
      </c>
      <c r="B1623" s="49" t="s">
        <v>3643</v>
      </c>
      <c r="C1623" s="49">
        <v>66</v>
      </c>
      <c r="D1623" s="49">
        <v>105</v>
      </c>
      <c r="E1623" s="49">
        <v>520347</v>
      </c>
      <c r="F1623" s="49" t="s">
        <v>3761</v>
      </c>
      <c r="G1623" s="49" t="s">
        <v>42</v>
      </c>
      <c r="H1623" s="49">
        <v>66</v>
      </c>
      <c r="I1623" s="49">
        <v>105</v>
      </c>
      <c r="J1623" s="49">
        <v>87</v>
      </c>
    </row>
    <row r="1624" spans="1:10" x14ac:dyDescent="0.35">
      <c r="A1624" s="49" t="s">
        <v>42</v>
      </c>
      <c r="B1624" s="49">
        <v>25</v>
      </c>
      <c r="C1624" s="49" t="s">
        <v>3762</v>
      </c>
      <c r="D1624" s="49">
        <v>0</v>
      </c>
      <c r="E1624" s="49">
        <v>520529</v>
      </c>
      <c r="F1624" s="49" t="s">
        <v>255</v>
      </c>
      <c r="G1624" s="49" t="s">
        <v>42</v>
      </c>
      <c r="H1624" s="49" t="s">
        <v>3762</v>
      </c>
      <c r="I1624" s="49">
        <v>0</v>
      </c>
      <c r="J1624" s="49">
        <v>45.29</v>
      </c>
    </row>
    <row r="1625" spans="1:10" x14ac:dyDescent="0.35">
      <c r="A1625" s="49" t="s">
        <v>42</v>
      </c>
      <c r="B1625" s="49">
        <v>25</v>
      </c>
      <c r="C1625" s="49" t="s">
        <v>3763</v>
      </c>
      <c r="D1625" s="49" t="s">
        <v>3764</v>
      </c>
      <c r="E1625" s="49">
        <v>520509</v>
      </c>
      <c r="F1625" s="49" t="s">
        <v>255</v>
      </c>
      <c r="G1625" s="49" t="s">
        <v>42</v>
      </c>
      <c r="H1625" s="49" t="s">
        <v>3763</v>
      </c>
      <c r="I1625" s="49" t="s">
        <v>3764</v>
      </c>
      <c r="J1625" s="49">
        <v>76.337999999999994</v>
      </c>
    </row>
    <row r="1626" spans="1:10" x14ac:dyDescent="0.35">
      <c r="A1626" s="49" t="s">
        <v>42</v>
      </c>
      <c r="B1626" s="49" t="s">
        <v>3643</v>
      </c>
      <c r="C1626" s="49" t="s">
        <v>3765</v>
      </c>
      <c r="D1626" s="49">
        <v>0</v>
      </c>
      <c r="E1626" s="49">
        <v>520201</v>
      </c>
      <c r="F1626" s="49" t="s">
        <v>3766</v>
      </c>
      <c r="G1626" s="49" t="s">
        <v>42</v>
      </c>
      <c r="H1626" s="49" t="s">
        <v>3765</v>
      </c>
      <c r="I1626" s="49">
        <v>0</v>
      </c>
      <c r="J1626" s="49">
        <v>47.42</v>
      </c>
    </row>
    <row r="1627" spans="1:10" x14ac:dyDescent="0.35">
      <c r="A1627" s="49" t="s">
        <v>42</v>
      </c>
      <c r="B1627" s="49">
        <v>25</v>
      </c>
      <c r="C1627" s="49" t="s">
        <v>3767</v>
      </c>
      <c r="D1627" s="49" t="s">
        <v>3768</v>
      </c>
      <c r="E1627" s="49">
        <v>520144</v>
      </c>
      <c r="F1627" s="49" t="s">
        <v>3769</v>
      </c>
      <c r="G1627" s="49" t="s">
        <v>42</v>
      </c>
      <c r="H1627" s="49" t="s">
        <v>3767</v>
      </c>
      <c r="I1627" s="49" t="s">
        <v>3768</v>
      </c>
      <c r="J1627" s="49">
        <v>455.024</v>
      </c>
    </row>
    <row r="1628" spans="1:10" x14ac:dyDescent="0.35">
      <c r="A1628" s="49" t="s">
        <v>42</v>
      </c>
      <c r="B1628" s="49" t="s">
        <v>3643</v>
      </c>
      <c r="C1628" s="49" t="s">
        <v>3770</v>
      </c>
      <c r="D1628" s="49" t="s">
        <v>3771</v>
      </c>
      <c r="E1628" s="49">
        <v>520137</v>
      </c>
      <c r="F1628" s="49" t="s">
        <v>3772</v>
      </c>
      <c r="G1628" s="49" t="s">
        <v>42</v>
      </c>
      <c r="H1628" s="49" t="s">
        <v>3770</v>
      </c>
      <c r="I1628" s="49" t="s">
        <v>3771</v>
      </c>
      <c r="J1628" s="49">
        <v>937.48599999999999</v>
      </c>
    </row>
    <row r="1629" spans="1:10" x14ac:dyDescent="0.35">
      <c r="A1629" s="49" t="s">
        <v>42</v>
      </c>
      <c r="B1629" s="49">
        <v>25</v>
      </c>
      <c r="C1629" s="49">
        <v>0</v>
      </c>
      <c r="D1629" s="49" t="s">
        <v>3773</v>
      </c>
      <c r="E1629" s="49">
        <v>520503</v>
      </c>
      <c r="F1629" s="49" t="s">
        <v>3774</v>
      </c>
      <c r="G1629" s="49" t="s">
        <v>42</v>
      </c>
      <c r="H1629" s="49">
        <v>0</v>
      </c>
      <c r="I1629" s="49" t="s">
        <v>3773</v>
      </c>
      <c r="J1629" s="49">
        <v>27.07</v>
      </c>
    </row>
    <row r="1630" spans="1:10" x14ac:dyDescent="0.35">
      <c r="A1630" s="49" t="s">
        <v>42</v>
      </c>
      <c r="B1630" s="49" t="s">
        <v>3675</v>
      </c>
      <c r="C1630" s="49" t="s">
        <v>3775</v>
      </c>
      <c r="D1630" s="49">
        <v>0</v>
      </c>
      <c r="E1630" s="49">
        <v>520501</v>
      </c>
      <c r="F1630" s="49" t="s">
        <v>588</v>
      </c>
      <c r="G1630" s="49" t="s">
        <v>42</v>
      </c>
      <c r="H1630" s="49" t="s">
        <v>3775</v>
      </c>
      <c r="I1630" s="49">
        <v>0</v>
      </c>
      <c r="J1630" s="49">
        <v>12.5</v>
      </c>
    </row>
    <row r="1631" spans="1:10" x14ac:dyDescent="0.35">
      <c r="A1631" s="49" t="s">
        <v>42</v>
      </c>
      <c r="B1631" s="49" t="s">
        <v>3527</v>
      </c>
      <c r="C1631" s="49" t="s">
        <v>3776</v>
      </c>
      <c r="D1631" s="49" t="s">
        <v>3777</v>
      </c>
      <c r="E1631" s="49">
        <v>520344</v>
      </c>
      <c r="F1631" s="49" t="s">
        <v>3778</v>
      </c>
      <c r="G1631" s="49" t="s">
        <v>42</v>
      </c>
      <c r="H1631" s="49" t="s">
        <v>3776</v>
      </c>
      <c r="I1631" s="49" t="s">
        <v>3777</v>
      </c>
      <c r="J1631" s="49">
        <v>143.042</v>
      </c>
    </row>
    <row r="1632" spans="1:10" x14ac:dyDescent="0.35">
      <c r="A1632" s="49" t="s">
        <v>42</v>
      </c>
      <c r="B1632" s="49" t="s">
        <v>3670</v>
      </c>
      <c r="C1632" s="49">
        <v>60</v>
      </c>
      <c r="D1632" s="49">
        <v>0</v>
      </c>
      <c r="E1632" s="49">
        <v>520246</v>
      </c>
      <c r="F1632" s="49" t="s">
        <v>3671</v>
      </c>
      <c r="G1632" s="49" t="s">
        <v>42</v>
      </c>
      <c r="H1632" s="49">
        <v>60</v>
      </c>
      <c r="I1632" s="49">
        <v>0</v>
      </c>
      <c r="J1632" s="49">
        <v>60</v>
      </c>
    </row>
    <row r="1633" spans="1:10" x14ac:dyDescent="0.35">
      <c r="A1633" s="49" t="s">
        <v>42</v>
      </c>
      <c r="B1633" s="49" t="s">
        <v>3675</v>
      </c>
      <c r="C1633" s="49" t="s">
        <v>3779</v>
      </c>
      <c r="D1633" s="49" t="s">
        <v>3780</v>
      </c>
      <c r="E1633" s="49">
        <v>520125</v>
      </c>
      <c r="F1633" s="49" t="s">
        <v>3781</v>
      </c>
      <c r="G1633" s="49" t="s">
        <v>42</v>
      </c>
      <c r="H1633" s="49" t="s">
        <v>3779</v>
      </c>
      <c r="I1633" s="49" t="s">
        <v>3780</v>
      </c>
      <c r="J1633" s="49">
        <v>84.105999999999995</v>
      </c>
    </row>
    <row r="1634" spans="1:10" x14ac:dyDescent="0.35">
      <c r="A1634" s="49" t="s">
        <v>42</v>
      </c>
      <c r="B1634" s="49" t="s">
        <v>3670</v>
      </c>
      <c r="C1634" s="49" t="s">
        <v>3782</v>
      </c>
      <c r="D1634" s="49" t="s">
        <v>3783</v>
      </c>
      <c r="E1634" s="49">
        <v>520118</v>
      </c>
      <c r="F1634" s="49" t="s">
        <v>3784</v>
      </c>
      <c r="G1634" s="49" t="s">
        <v>42</v>
      </c>
      <c r="H1634" s="49" t="s">
        <v>3782</v>
      </c>
      <c r="I1634" s="49" t="s">
        <v>3783</v>
      </c>
      <c r="J1634" s="49">
        <v>363.48399999999998</v>
      </c>
    </row>
    <row r="1635" spans="1:10" x14ac:dyDescent="0.35">
      <c r="A1635" s="49" t="s">
        <v>42</v>
      </c>
      <c r="B1635" s="49" t="s">
        <v>3653</v>
      </c>
      <c r="C1635" s="49" t="s">
        <v>3785</v>
      </c>
      <c r="D1635" s="49">
        <v>0</v>
      </c>
      <c r="E1635" s="49">
        <v>520102</v>
      </c>
      <c r="F1635" s="49" t="s">
        <v>670</v>
      </c>
      <c r="G1635" s="49" t="s">
        <v>42</v>
      </c>
      <c r="H1635" s="49" t="s">
        <v>3785</v>
      </c>
      <c r="I1635" s="49">
        <v>0</v>
      </c>
      <c r="J1635" s="49">
        <v>204.38</v>
      </c>
    </row>
    <row r="1636" spans="1:10" x14ac:dyDescent="0.35">
      <c r="A1636" s="49" t="s">
        <v>42</v>
      </c>
      <c r="B1636" s="49" t="s">
        <v>3637</v>
      </c>
      <c r="C1636" s="49" t="s">
        <v>3786</v>
      </c>
      <c r="D1636" s="49">
        <v>0</v>
      </c>
      <c r="E1636" s="49">
        <v>520095</v>
      </c>
      <c r="F1636" s="49" t="s">
        <v>3412</v>
      </c>
      <c r="G1636" s="49" t="s">
        <v>42</v>
      </c>
      <c r="H1636" s="49" t="s">
        <v>3786</v>
      </c>
      <c r="I1636" s="49">
        <v>0</v>
      </c>
      <c r="J1636" s="49">
        <v>11.78</v>
      </c>
    </row>
    <row r="1637" spans="1:10" x14ac:dyDescent="0.35">
      <c r="A1637" s="49" t="s">
        <v>42</v>
      </c>
      <c r="B1637" s="49" t="s">
        <v>3715</v>
      </c>
      <c r="C1637" s="49" t="s">
        <v>3787</v>
      </c>
      <c r="D1637" s="49">
        <v>0</v>
      </c>
      <c r="E1637" s="49">
        <v>520083</v>
      </c>
      <c r="F1637" s="49" t="s">
        <v>1131</v>
      </c>
      <c r="G1637" s="49" t="s">
        <v>42</v>
      </c>
      <c r="H1637" s="49" t="s">
        <v>3787</v>
      </c>
      <c r="I1637" s="49">
        <v>0</v>
      </c>
      <c r="J1637" s="49">
        <v>105.34</v>
      </c>
    </row>
    <row r="1638" spans="1:10" x14ac:dyDescent="0.35">
      <c r="A1638" s="49" t="s">
        <v>42</v>
      </c>
      <c r="B1638" s="49" t="s">
        <v>3653</v>
      </c>
      <c r="C1638" s="49" t="s">
        <v>3788</v>
      </c>
      <c r="D1638" s="49" t="s">
        <v>3789</v>
      </c>
      <c r="E1638" s="49">
        <v>520029</v>
      </c>
      <c r="F1638" s="49" t="s">
        <v>3790</v>
      </c>
      <c r="G1638" s="49" t="s">
        <v>42</v>
      </c>
      <c r="H1638" s="49" t="s">
        <v>3788</v>
      </c>
      <c r="I1638" s="49" t="s">
        <v>3789</v>
      </c>
      <c r="J1638" s="49">
        <v>84.168000000000006</v>
      </c>
    </row>
    <row r="1639" spans="1:10" x14ac:dyDescent="0.35">
      <c r="A1639" s="49" t="s">
        <v>42</v>
      </c>
      <c r="B1639" s="49" t="s">
        <v>3527</v>
      </c>
      <c r="C1639" s="49" t="s">
        <v>3528</v>
      </c>
      <c r="D1639" s="49" t="s">
        <v>3529</v>
      </c>
      <c r="E1639" s="49">
        <v>520497</v>
      </c>
      <c r="F1639" s="49" t="s">
        <v>255</v>
      </c>
      <c r="G1639" s="49" t="s">
        <v>42</v>
      </c>
      <c r="H1639" s="49" t="s">
        <v>3792</v>
      </c>
      <c r="I1639" s="49" t="s">
        <v>3793</v>
      </c>
      <c r="J1639" s="49">
        <v>218.43</v>
      </c>
    </row>
    <row r="1640" spans="1:10" x14ac:dyDescent="0.35">
      <c r="A1640" s="49" t="s">
        <v>42</v>
      </c>
      <c r="B1640" s="49" t="s">
        <v>3655</v>
      </c>
      <c r="C1640" s="49" t="s">
        <v>3664</v>
      </c>
      <c r="D1640" s="49" t="s">
        <v>3665</v>
      </c>
      <c r="E1640" s="49">
        <v>520076</v>
      </c>
      <c r="F1640" s="49" t="s">
        <v>3666</v>
      </c>
      <c r="G1640" s="49" t="s">
        <v>42</v>
      </c>
      <c r="H1640" s="49" t="s">
        <v>420</v>
      </c>
      <c r="I1640" s="49" t="s">
        <v>3794</v>
      </c>
      <c r="J1640" s="49">
        <v>39.61</v>
      </c>
    </row>
    <row r="1641" spans="1:10" x14ac:dyDescent="0.35">
      <c r="A1641" s="49" t="s">
        <v>3795</v>
      </c>
      <c r="B1641" s="49" t="s">
        <v>3796</v>
      </c>
      <c r="C1641" s="49" t="s">
        <v>3797</v>
      </c>
      <c r="D1641" s="49" t="s">
        <v>3798</v>
      </c>
      <c r="E1641" s="49">
        <v>521216</v>
      </c>
      <c r="F1641" s="49" t="s">
        <v>3799</v>
      </c>
      <c r="G1641" s="49" t="s">
        <v>39</v>
      </c>
      <c r="H1641" s="49" t="s">
        <v>3800</v>
      </c>
      <c r="I1641" s="49" t="s">
        <v>80</v>
      </c>
      <c r="J1641" s="49">
        <v>46.22</v>
      </c>
    </row>
    <row r="1642" spans="1:10" x14ac:dyDescent="0.35">
      <c r="A1642" s="49" t="s">
        <v>3795</v>
      </c>
      <c r="B1642" s="49" t="s">
        <v>3796</v>
      </c>
      <c r="C1642" s="49" t="s">
        <v>3801</v>
      </c>
      <c r="D1642" s="49">
        <v>0</v>
      </c>
      <c r="E1642" s="49">
        <v>523073</v>
      </c>
      <c r="F1642" s="49" t="s">
        <v>3316</v>
      </c>
      <c r="G1642" s="49" t="s">
        <v>43</v>
      </c>
      <c r="H1642" s="49" t="s">
        <v>3801</v>
      </c>
      <c r="I1642" s="49">
        <v>0</v>
      </c>
      <c r="J1642" s="49">
        <v>17.72</v>
      </c>
    </row>
    <row r="1643" spans="1:10" x14ac:dyDescent="0.35">
      <c r="A1643" s="49" t="s">
        <v>3795</v>
      </c>
      <c r="B1643" s="49" t="s">
        <v>3796</v>
      </c>
      <c r="C1643" s="49" t="s">
        <v>3802</v>
      </c>
      <c r="D1643" s="49">
        <v>0</v>
      </c>
      <c r="E1643" s="49">
        <v>522274</v>
      </c>
      <c r="F1643" s="49" t="s">
        <v>3803</v>
      </c>
      <c r="G1643" s="49" t="s">
        <v>43</v>
      </c>
      <c r="H1643" s="49" t="s">
        <v>3802</v>
      </c>
      <c r="I1643" s="49">
        <v>0</v>
      </c>
      <c r="J1643" s="49">
        <v>420.58</v>
      </c>
    </row>
    <row r="1644" spans="1:10" x14ac:dyDescent="0.35">
      <c r="A1644" s="49" t="s">
        <v>3795</v>
      </c>
      <c r="B1644" s="49" t="s">
        <v>3804</v>
      </c>
      <c r="C1644" s="49" t="s">
        <v>3805</v>
      </c>
      <c r="D1644" s="49" t="s">
        <v>3806</v>
      </c>
      <c r="E1644" s="49">
        <v>521452</v>
      </c>
      <c r="F1644" s="49" t="s">
        <v>3807</v>
      </c>
      <c r="G1644" s="49" t="s">
        <v>43</v>
      </c>
      <c r="H1644" s="49" t="s">
        <v>3805</v>
      </c>
      <c r="I1644" s="49" t="s">
        <v>3806</v>
      </c>
      <c r="J1644" s="49">
        <v>589.04599999999994</v>
      </c>
    </row>
    <row r="1645" spans="1:10" x14ac:dyDescent="0.35">
      <c r="A1645" s="49" t="s">
        <v>3795</v>
      </c>
      <c r="B1645" s="49" t="s">
        <v>3804</v>
      </c>
      <c r="C1645" s="49">
        <v>395</v>
      </c>
      <c r="D1645" s="49">
        <v>0</v>
      </c>
      <c r="E1645" s="49">
        <v>521362</v>
      </c>
      <c r="F1645" s="49" t="s">
        <v>2632</v>
      </c>
      <c r="G1645" s="49" t="s">
        <v>43</v>
      </c>
      <c r="H1645" s="49">
        <v>395</v>
      </c>
      <c r="I1645" s="49">
        <v>0</v>
      </c>
      <c r="J1645" s="49">
        <v>395</v>
      </c>
    </row>
    <row r="1646" spans="1:10" x14ac:dyDescent="0.35">
      <c r="A1646" s="49" t="s">
        <v>3795</v>
      </c>
      <c r="B1646" s="49" t="s">
        <v>3796</v>
      </c>
      <c r="C1646" s="49" t="s">
        <v>3808</v>
      </c>
      <c r="D1646" s="49" t="s">
        <v>3809</v>
      </c>
      <c r="E1646" s="49">
        <v>521110</v>
      </c>
      <c r="F1646" s="49" t="s">
        <v>3803</v>
      </c>
      <c r="G1646" s="49" t="s">
        <v>43</v>
      </c>
      <c r="H1646" s="49" t="s">
        <v>3808</v>
      </c>
      <c r="I1646" s="49" t="s">
        <v>3809</v>
      </c>
      <c r="J1646" s="49">
        <v>181.89800000000002</v>
      </c>
    </row>
    <row r="1647" spans="1:10" x14ac:dyDescent="0.35">
      <c r="A1647" s="49" t="s">
        <v>3795</v>
      </c>
      <c r="B1647" s="49" t="s">
        <v>3804</v>
      </c>
      <c r="C1647" s="49">
        <v>21</v>
      </c>
      <c r="D1647" s="49" t="s">
        <v>3810</v>
      </c>
      <c r="E1647" s="49">
        <v>521169</v>
      </c>
      <c r="F1647" s="49" t="s">
        <v>3811</v>
      </c>
      <c r="G1647" s="49" t="s">
        <v>43</v>
      </c>
      <c r="H1647" s="49">
        <v>21</v>
      </c>
      <c r="I1647" s="49" t="s">
        <v>3810</v>
      </c>
      <c r="J1647" s="49">
        <v>107.92</v>
      </c>
    </row>
    <row r="1648" spans="1:10" x14ac:dyDescent="0.35">
      <c r="A1648" s="49" t="s">
        <v>3795</v>
      </c>
      <c r="B1648" s="49" t="s">
        <v>3804</v>
      </c>
      <c r="C1648" s="49" t="s">
        <v>3812</v>
      </c>
      <c r="D1648" s="49">
        <v>20</v>
      </c>
      <c r="E1648" s="49">
        <v>521004</v>
      </c>
      <c r="F1648" s="49" t="s">
        <v>3813</v>
      </c>
      <c r="G1648" s="49" t="s">
        <v>43</v>
      </c>
      <c r="H1648" s="49" t="s">
        <v>3812</v>
      </c>
      <c r="I1648" s="49">
        <v>20</v>
      </c>
      <c r="J1648" s="49">
        <v>614.47</v>
      </c>
    </row>
    <row r="1649" spans="1:10" x14ac:dyDescent="0.35">
      <c r="A1649" s="49" t="s">
        <v>3795</v>
      </c>
      <c r="B1649" s="49" t="s">
        <v>3804</v>
      </c>
      <c r="C1649" s="49">
        <v>0</v>
      </c>
      <c r="D1649" s="49" t="s">
        <v>3814</v>
      </c>
      <c r="E1649" s="49">
        <v>520688</v>
      </c>
      <c r="F1649" s="49" t="s">
        <v>2777</v>
      </c>
      <c r="G1649" s="49" t="s">
        <v>43</v>
      </c>
      <c r="H1649" s="49">
        <v>0</v>
      </c>
      <c r="I1649" s="49" t="s">
        <v>3814</v>
      </c>
      <c r="J1649" s="49">
        <v>24.972000000000001</v>
      </c>
    </row>
    <row r="1650" spans="1:10" x14ac:dyDescent="0.35">
      <c r="A1650" s="49" t="s">
        <v>3795</v>
      </c>
      <c r="B1650" s="49" t="s">
        <v>3796</v>
      </c>
      <c r="C1650" s="49" t="s">
        <v>3815</v>
      </c>
      <c r="D1650" s="49" t="s">
        <v>3816</v>
      </c>
      <c r="E1650" s="49">
        <v>520678</v>
      </c>
      <c r="F1650" s="49" t="s">
        <v>3817</v>
      </c>
      <c r="G1650" s="49" t="s">
        <v>43</v>
      </c>
      <c r="H1650" s="49" t="s">
        <v>3815</v>
      </c>
      <c r="I1650" s="49" t="s">
        <v>3816</v>
      </c>
      <c r="J1650" s="49">
        <v>70.994</v>
      </c>
    </row>
    <row r="1651" spans="1:10" x14ac:dyDescent="0.35">
      <c r="A1651" s="49" t="s">
        <v>3795</v>
      </c>
      <c r="B1651" s="49" t="s">
        <v>3796</v>
      </c>
      <c r="C1651" s="49" t="s">
        <v>2318</v>
      </c>
      <c r="D1651" s="49" t="s">
        <v>3818</v>
      </c>
      <c r="E1651" s="49">
        <v>520629</v>
      </c>
      <c r="F1651" s="49" t="s">
        <v>3316</v>
      </c>
      <c r="G1651" s="49" t="s">
        <v>43</v>
      </c>
      <c r="H1651" s="49" t="s">
        <v>2318</v>
      </c>
      <c r="I1651" s="49" t="s">
        <v>3818</v>
      </c>
      <c r="J1651" s="49">
        <v>38.379999999999995</v>
      </c>
    </row>
    <row r="1652" spans="1:10" x14ac:dyDescent="0.35">
      <c r="A1652" s="49" t="s">
        <v>3795</v>
      </c>
      <c r="B1652" s="49" t="s">
        <v>3796</v>
      </c>
      <c r="C1652" s="49" t="s">
        <v>3819</v>
      </c>
      <c r="D1652" s="49" t="s">
        <v>3820</v>
      </c>
      <c r="E1652" s="49">
        <v>520563</v>
      </c>
      <c r="F1652" s="49" t="s">
        <v>3821</v>
      </c>
      <c r="G1652" s="49" t="s">
        <v>43</v>
      </c>
      <c r="H1652" s="49" t="s">
        <v>3819</v>
      </c>
      <c r="I1652" s="49" t="s">
        <v>3820</v>
      </c>
      <c r="J1652" s="49">
        <v>64.180000000000007</v>
      </c>
    </row>
    <row r="1653" spans="1:10" x14ac:dyDescent="0.35">
      <c r="A1653" s="49" t="s">
        <v>3795</v>
      </c>
      <c r="B1653" s="49" t="s">
        <v>3796</v>
      </c>
      <c r="C1653" s="49" t="s">
        <v>3822</v>
      </c>
      <c r="D1653" s="49" t="s">
        <v>3823</v>
      </c>
      <c r="E1653" s="49">
        <v>520518</v>
      </c>
      <c r="F1653" s="49" t="s">
        <v>3824</v>
      </c>
      <c r="G1653" s="49" t="s">
        <v>43</v>
      </c>
      <c r="H1653" s="49" t="s">
        <v>3822</v>
      </c>
      <c r="I1653" s="49" t="s">
        <v>3823</v>
      </c>
      <c r="J1653" s="49">
        <v>1269.96</v>
      </c>
    </row>
    <row r="1654" spans="1:10" x14ac:dyDescent="0.35">
      <c r="A1654" s="49" t="s">
        <v>3795</v>
      </c>
      <c r="B1654" s="49" t="s">
        <v>3825</v>
      </c>
      <c r="C1654" s="49" t="s">
        <v>3826</v>
      </c>
      <c r="D1654" s="49" t="s">
        <v>3827</v>
      </c>
      <c r="E1654" s="49">
        <v>520467</v>
      </c>
      <c r="F1654" s="49" t="s">
        <v>3828</v>
      </c>
      <c r="G1654" s="49" t="s">
        <v>43</v>
      </c>
      <c r="H1654" s="49" t="s">
        <v>3826</v>
      </c>
      <c r="I1654" s="49" t="s">
        <v>3827</v>
      </c>
      <c r="J1654" s="49">
        <v>625.21</v>
      </c>
    </row>
    <row r="1655" spans="1:10" x14ac:dyDescent="0.35">
      <c r="A1655" s="49" t="s">
        <v>3795</v>
      </c>
      <c r="B1655" s="49" t="s">
        <v>3804</v>
      </c>
      <c r="C1655" s="49" t="s">
        <v>1535</v>
      </c>
      <c r="D1655" s="49" t="s">
        <v>1101</v>
      </c>
      <c r="E1655" s="49">
        <v>520437</v>
      </c>
      <c r="F1655" s="49" t="s">
        <v>3829</v>
      </c>
      <c r="G1655" s="49" t="s">
        <v>43</v>
      </c>
      <c r="H1655" s="49" t="s">
        <v>1535</v>
      </c>
      <c r="I1655" s="49" t="s">
        <v>1101</v>
      </c>
      <c r="J1655" s="49">
        <v>10.186</v>
      </c>
    </row>
    <row r="1656" spans="1:10" x14ac:dyDescent="0.35">
      <c r="A1656" s="49" t="s">
        <v>3795</v>
      </c>
      <c r="B1656" s="49" t="s">
        <v>3796</v>
      </c>
      <c r="C1656" s="49" t="s">
        <v>3797</v>
      </c>
      <c r="D1656" s="49" t="s">
        <v>3798</v>
      </c>
      <c r="E1656" s="49">
        <v>521216</v>
      </c>
      <c r="F1656" s="49" t="s">
        <v>3799</v>
      </c>
      <c r="G1656" s="49" t="s">
        <v>43</v>
      </c>
      <c r="H1656" s="49" t="s">
        <v>3830</v>
      </c>
      <c r="I1656" s="49" t="s">
        <v>3831</v>
      </c>
      <c r="J1656" s="49">
        <v>413.81599999999997</v>
      </c>
    </row>
  </sheetData>
  <sheetProtection algorithmName="SHA-512" hashValue="rqDRq5Zlv1bT0OCzHdTOaprNKrhUj1nazj80t6/G6OKtETJ7xuLU3zO5moToLQhK0FWnCjBdVtor0rdv9udceg==" saltValue="JRn3UihW/PE/VstiTcTbQA==" spinCount="100000" sheet="1" objects="1" scenarios="1" selectLockedCells="1" selectUnlockedCells="1"/>
  <sortState xmlns:xlrd2="http://schemas.microsoft.com/office/spreadsheetml/2017/richdata2" ref="A2:J1656">
    <sortCondition ref="A1:A16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Simulateur par UG</vt:lpstr>
      <vt:lpstr>Simulateur par matricule</vt:lpstr>
      <vt:lpstr>TAB HYP CONTRIB pr budget 26-27</vt:lpstr>
      <vt:lpstr>CONTRIB budget 26-27_ 25%CED</vt:lpstr>
      <vt:lpstr>CONTRIB budget 26-27_ 50%CED</vt:lpstr>
      <vt:lpstr>CONTRIB budget 26-27_ 100%CED</vt:lpstr>
      <vt:lpstr>comparatif depenses n-1</vt:lpstr>
      <vt:lpstr>cout SAI ancien syst</vt:lpstr>
      <vt:lpstr>surf par matricule 25-26</vt:lpstr>
      <vt:lpstr>liste surf par matricule par UG</vt:lpstr>
    </vt:vector>
  </TitlesOfParts>
  <Company>Office2019std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Charlette  CHANDOSNE</dc:creator>
  <cp:lastModifiedBy>Charlette  CHANDOSNE</cp:lastModifiedBy>
  <dcterms:created xsi:type="dcterms:W3CDTF">2026-02-23T13:52:31Z</dcterms:created>
  <dcterms:modified xsi:type="dcterms:W3CDTF">2026-03-02T13:18:55Z</dcterms:modified>
</cp:coreProperties>
</file>